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901" sheetId="1" r:id="rId1"/>
    <sheet name="1902" sheetId="5" r:id="rId2"/>
    <sheet name="1903" sheetId="6" r:id="rId3"/>
  </sheets>
  <definedNames>
    <definedName name="_xlnm._FilterDatabase" localSheetId="2" hidden="1">'1903'!$A$4:$R$53</definedName>
    <definedName name="_xlnm._FilterDatabase" localSheetId="0" hidden="1">'1901'!$A$4:$O$4</definedName>
    <definedName name="_xlnm._FilterDatabase" localSheetId="1" hidden="1">'1902'!$A$4:$R$4</definedName>
  </definedNames>
  <calcPr calcId="144525"/>
</workbook>
</file>

<file path=xl/comments1.xml><?xml version="1.0" encoding="utf-8"?>
<comments xmlns="http://schemas.openxmlformats.org/spreadsheetml/2006/main">
  <authors>
    <author>CW</author>
  </authors>
  <commentList>
    <comment ref="H4" authorId="0">
      <text>
        <r>
          <rPr>
            <b/>
            <sz val="9"/>
            <rFont val="宋体"/>
            <charset val="134"/>
          </rPr>
          <t>CW:</t>
        </r>
        <r>
          <rPr>
            <sz val="9"/>
            <rFont val="宋体"/>
            <charset val="134"/>
          </rPr>
          <t xml:space="preserve">
中国移动参观
观后感</t>
        </r>
      </text>
    </comment>
  </commentList>
</comments>
</file>

<file path=xl/comments2.xml><?xml version="1.0" encoding="utf-8"?>
<comments xmlns="http://schemas.openxmlformats.org/spreadsheetml/2006/main">
  <authors>
    <author>CW</author>
  </authors>
  <commentList>
    <comment ref="M3" authorId="0">
      <text>
        <r>
          <rPr>
            <b/>
            <sz val="9"/>
            <rFont val="宋体"/>
            <charset val="134"/>
          </rPr>
          <t>CW:</t>
        </r>
        <r>
          <rPr>
            <sz val="9"/>
            <rFont val="宋体"/>
            <charset val="134"/>
          </rPr>
          <t xml:space="preserve">
满分10分，请假/迟到-0.5，旷课-1
</t>
        </r>
      </text>
    </comment>
    <comment ref="H4" authorId="0">
      <text>
        <r>
          <rPr>
            <b/>
            <sz val="9"/>
            <rFont val="宋体"/>
            <charset val="134"/>
          </rPr>
          <t>CW:</t>
        </r>
        <r>
          <rPr>
            <sz val="9"/>
            <rFont val="宋体"/>
            <charset val="134"/>
          </rPr>
          <t xml:space="preserve">
中国移动参观
观后感</t>
        </r>
      </text>
    </comment>
  </commentList>
</comments>
</file>

<file path=xl/sharedStrings.xml><?xml version="1.0" encoding="utf-8"?>
<sst xmlns="http://schemas.openxmlformats.org/spreadsheetml/2006/main" count="974" uniqueCount="252">
  <si>
    <t>XXX课程——过程性评价成绩登记表（XXX班）</t>
  </si>
  <si>
    <t>专业：                    任课教师：                      课程：                    上课人数：人</t>
  </si>
  <si>
    <t>序号</t>
  </si>
  <si>
    <t>学号</t>
  </si>
  <si>
    <t>姓名</t>
  </si>
  <si>
    <t>作业（40%）</t>
  </si>
  <si>
    <t>课堂表现
（10%）</t>
  </si>
  <si>
    <t>考勤
（10%）</t>
  </si>
  <si>
    <t>平时成绩（60%）</t>
  </si>
  <si>
    <t>期末考核（40%）</t>
  </si>
  <si>
    <t>总成绩</t>
  </si>
  <si>
    <t>作业一</t>
  </si>
  <si>
    <t>作业二</t>
  </si>
  <si>
    <t>作业三</t>
  </si>
  <si>
    <t>作业四</t>
  </si>
  <si>
    <t>作业五</t>
  </si>
  <si>
    <t>作业六</t>
  </si>
  <si>
    <t>总计</t>
  </si>
  <si>
    <t>物联网设备选型与施工——过程性评价成绩登记表（1902班）</t>
  </si>
  <si>
    <t>专业：信息工程系        任课教师：[19096231] 陈威       课程：[0305047]JAVA程序设计Ⅱ    上课人数：52人</t>
  </si>
  <si>
    <t>性别</t>
  </si>
  <si>
    <t>作业（35%）</t>
  </si>
  <si>
    <t>课堂表现分</t>
  </si>
  <si>
    <t>考勤（10%）</t>
  </si>
  <si>
    <t>期末</t>
  </si>
  <si>
    <t>总分</t>
  </si>
  <si>
    <t>录入1
（平时）</t>
  </si>
  <si>
    <t>录入2
(考试)</t>
  </si>
  <si>
    <t>作业四(观后感)</t>
  </si>
  <si>
    <t>平均分</t>
  </si>
  <si>
    <t>个人（10%）</t>
  </si>
  <si>
    <t>实训作业（10%）</t>
  </si>
  <si>
    <t>上机考试（40%）</t>
  </si>
  <si>
    <t> 190102030201 </t>
  </si>
  <si>
    <t>何叶伟</t>
  </si>
  <si>
    <t>男</t>
  </si>
  <si>
    <t>C+</t>
  </si>
  <si>
    <t>A</t>
  </si>
  <si>
    <t>D</t>
  </si>
  <si>
    <t>C-</t>
  </si>
  <si>
    <t> 190102030202 </t>
  </si>
  <si>
    <t>陈晓露</t>
  </si>
  <si>
    <t>女</t>
  </si>
  <si>
    <t>B</t>
  </si>
  <si>
    <t>B+</t>
  </si>
  <si>
    <t> 190102030203 </t>
  </si>
  <si>
    <t>任俊达</t>
  </si>
  <si>
    <t>E</t>
  </si>
  <si>
    <t>A-</t>
  </si>
  <si>
    <t> 190102030204 </t>
  </si>
  <si>
    <t>章利彬</t>
  </si>
  <si>
    <t> 190102030205 </t>
  </si>
  <si>
    <t>林勤益</t>
  </si>
  <si>
    <t>A+</t>
  </si>
  <si>
    <t>C</t>
  </si>
  <si>
    <t> 190102030206 </t>
  </si>
  <si>
    <t>许海洋</t>
  </si>
  <si>
    <t> 190102030207 </t>
  </si>
  <si>
    <t>方昇濛</t>
  </si>
  <si>
    <t> 190102030208 </t>
  </si>
  <si>
    <t>卓梦静</t>
  </si>
  <si>
    <t> 190102030209 </t>
  </si>
  <si>
    <t>郑文慧</t>
  </si>
  <si>
    <t> 190102030210 </t>
  </si>
  <si>
    <t>王巧</t>
  </si>
  <si>
    <t> 190102030211 </t>
  </si>
  <si>
    <t>柯生如</t>
  </si>
  <si>
    <t> 190102030212 </t>
  </si>
  <si>
    <t>周星辰</t>
  </si>
  <si>
    <t> 190102030213 </t>
  </si>
  <si>
    <t>吴玉凤</t>
  </si>
  <si>
    <t> 190102030214 </t>
  </si>
  <si>
    <t>李明管</t>
  </si>
  <si>
    <t> 190102030215 </t>
  </si>
  <si>
    <t>何张劲</t>
  </si>
  <si>
    <t> 190102030216 </t>
  </si>
  <si>
    <t>陈冰冰</t>
  </si>
  <si>
    <t> 190102030217 </t>
  </si>
  <si>
    <t>余韩雷</t>
  </si>
  <si>
    <t> 190102030218 </t>
  </si>
  <si>
    <t>钟花跃</t>
  </si>
  <si>
    <t> 190102030219 </t>
  </si>
  <si>
    <t>胡事奎</t>
  </si>
  <si>
    <t> 190102030220 </t>
  </si>
  <si>
    <t>舒涛涛</t>
  </si>
  <si>
    <t> 190102030222 </t>
  </si>
  <si>
    <t>李佳佳</t>
  </si>
  <si>
    <t> 190102030223 </t>
  </si>
  <si>
    <t>程恩慈</t>
  </si>
  <si>
    <t> 190102030224 </t>
  </si>
  <si>
    <t>郑伟滔</t>
  </si>
  <si>
    <t> 190102030225 </t>
  </si>
  <si>
    <t>叶维森</t>
  </si>
  <si>
    <t> 190102030226 </t>
  </si>
  <si>
    <t>陈熙</t>
  </si>
  <si>
    <t> 190102030227 </t>
  </si>
  <si>
    <t>李周凯</t>
  </si>
  <si>
    <t> 190102030228 </t>
  </si>
  <si>
    <t>赖忠灵</t>
  </si>
  <si>
    <t> 190102030229 </t>
  </si>
  <si>
    <t>杨子杭</t>
  </si>
  <si>
    <t> 190102030230 </t>
  </si>
  <si>
    <t>龚郑浩</t>
  </si>
  <si>
    <t> 190102030231 </t>
  </si>
  <si>
    <t>黄慧琪</t>
  </si>
  <si>
    <t> 190102030232 </t>
  </si>
  <si>
    <t>刘潜</t>
  </si>
  <si>
    <t>B-</t>
  </si>
  <si>
    <t> 190102030233 </t>
  </si>
  <si>
    <t>缪新爱</t>
  </si>
  <si>
    <t> 190102030234 </t>
  </si>
  <si>
    <t>林德浩</t>
  </si>
  <si>
    <t> 190102030235 </t>
  </si>
  <si>
    <t>叶浩斌</t>
  </si>
  <si>
    <t> 190102030236 </t>
  </si>
  <si>
    <t>李洁</t>
  </si>
  <si>
    <t> 190102030237 </t>
  </si>
  <si>
    <t>杨雯雯</t>
  </si>
  <si>
    <t> 190102030238 </t>
  </si>
  <si>
    <t>季晨雨</t>
  </si>
  <si>
    <t> 190102030239 </t>
  </si>
  <si>
    <t>刘银苹</t>
  </si>
  <si>
    <t> 190102030240 </t>
  </si>
  <si>
    <t>叶显东</t>
  </si>
  <si>
    <t> 190102030241 </t>
  </si>
  <si>
    <t>许涛</t>
  </si>
  <si>
    <t> 190102030242 </t>
  </si>
  <si>
    <t>郭美菲</t>
  </si>
  <si>
    <t>缓考</t>
  </si>
  <si>
    <t> 190102030243 </t>
  </si>
  <si>
    <t>戴江峰</t>
  </si>
  <si>
    <t> 190102030244 </t>
  </si>
  <si>
    <t>林大坤</t>
  </si>
  <si>
    <t> 190102030245 </t>
  </si>
  <si>
    <t>张恒</t>
  </si>
  <si>
    <t> 190102030246 </t>
  </si>
  <si>
    <t>金阳涛</t>
  </si>
  <si>
    <t> 190102030247 </t>
  </si>
  <si>
    <t>潘桂布</t>
  </si>
  <si>
    <t> 190102030248 </t>
  </si>
  <si>
    <t>郑凯尹</t>
  </si>
  <si>
    <t> 190102030249 </t>
  </si>
  <si>
    <t>冯佳杰</t>
  </si>
  <si>
    <t> 190102030250 </t>
  </si>
  <si>
    <t>吕钿钿</t>
  </si>
  <si>
    <t> 190102030251 </t>
  </si>
  <si>
    <t>吴宝辉</t>
  </si>
  <si>
    <t> 190102030252 </t>
  </si>
  <si>
    <t>李育江</t>
  </si>
  <si>
    <t> 190102030253 </t>
  </si>
  <si>
    <t>何涵钢</t>
  </si>
  <si>
    <t>物联网设备选型与施工——过程性评价成绩登记表（1903班）</t>
  </si>
  <si>
    <t>专业：信息工程系        任课教师：[19096231] 陈威       课程：[0305047]JAVA程序设计Ⅱ    上课人数：49人</t>
  </si>
  <si>
    <t>作业（30%）</t>
  </si>
  <si>
    <t> 170101050207 </t>
  </si>
  <si>
    <t>陈彦佐</t>
  </si>
  <si>
    <t> 170102030127 </t>
  </si>
  <si>
    <t>刘宝宝</t>
  </si>
  <si>
    <t> 170102030215 </t>
  </si>
  <si>
    <t>朱荣富</t>
  </si>
  <si>
    <t> 170102030232 </t>
  </si>
  <si>
    <t>郦文斌</t>
  </si>
  <si>
    <t> 170102030240 </t>
  </si>
  <si>
    <t>张煜佩</t>
  </si>
  <si>
    <t> 190101110222 </t>
  </si>
  <si>
    <t>邹维维</t>
  </si>
  <si>
    <t> 190101110229 </t>
  </si>
  <si>
    <t>李欣雅</t>
  </si>
  <si>
    <t> 190102030301 </t>
  </si>
  <si>
    <t>周建云</t>
  </si>
  <si>
    <t> 190102030302 </t>
  </si>
  <si>
    <t>徐攀龙</t>
  </si>
  <si>
    <t> 190102030303 </t>
  </si>
  <si>
    <t>许佳松</t>
  </si>
  <si>
    <t> 190102030306 </t>
  </si>
  <si>
    <t>顾哲辉</t>
  </si>
  <si>
    <t> 190102030307 </t>
  </si>
  <si>
    <t>陈欧</t>
  </si>
  <si>
    <t> 190102030308 </t>
  </si>
  <si>
    <t>陈传庆</t>
  </si>
  <si>
    <t> 190102030310 </t>
  </si>
  <si>
    <t>王锦意</t>
  </si>
  <si>
    <t> 190102030311 </t>
  </si>
  <si>
    <t>曹雯漪</t>
  </si>
  <si>
    <t> 190102030312 </t>
  </si>
  <si>
    <t>张晓瑜</t>
  </si>
  <si>
    <t> 190102030313 </t>
  </si>
  <si>
    <t>季相儒</t>
  </si>
  <si>
    <t> 190102030314 </t>
  </si>
  <si>
    <t>裘棋龙</t>
  </si>
  <si>
    <t> 190102030315 </t>
  </si>
  <si>
    <t>孙林宗</t>
  </si>
  <si>
    <t> 190102030316 </t>
  </si>
  <si>
    <t>刘少龙</t>
  </si>
  <si>
    <t> 190102030317 </t>
  </si>
  <si>
    <t>张雨晴</t>
  </si>
  <si>
    <t> 190102030318 </t>
  </si>
  <si>
    <t>冯益根</t>
  </si>
  <si>
    <t> 190102030320 </t>
  </si>
  <si>
    <t>陈俊好</t>
  </si>
  <si>
    <t> 190102030321 </t>
  </si>
  <si>
    <t>章文蓉</t>
  </si>
  <si>
    <t> 190102030322 </t>
  </si>
  <si>
    <t>应涛</t>
  </si>
  <si>
    <t> 190102030323 </t>
  </si>
  <si>
    <t>茹嘉枫</t>
  </si>
  <si>
    <t> 190102030324 </t>
  </si>
  <si>
    <t>余迪峰</t>
  </si>
  <si>
    <t> 190102030325 </t>
  </si>
  <si>
    <t>王俊杰</t>
  </si>
  <si>
    <t> 190102030328 </t>
  </si>
  <si>
    <t>陈雯诗</t>
  </si>
  <si>
    <t> 190102030329 </t>
  </si>
  <si>
    <t>王林琦</t>
  </si>
  <si>
    <t> 190102030330 </t>
  </si>
  <si>
    <t>周华康</t>
  </si>
  <si>
    <t> 190102030331 </t>
  </si>
  <si>
    <t>赵一恒</t>
  </si>
  <si>
    <t> 190102030332 </t>
  </si>
  <si>
    <t>邵芸龙</t>
  </si>
  <si>
    <t> 190102030333 </t>
  </si>
  <si>
    <t>江海霞</t>
  </si>
  <si>
    <t> 190102030335 </t>
  </si>
  <si>
    <t>金桉羽</t>
  </si>
  <si>
    <t> 190102030336 </t>
  </si>
  <si>
    <t>蒋林龙</t>
  </si>
  <si>
    <t> 190102030337 </t>
  </si>
  <si>
    <t>陈翔</t>
  </si>
  <si>
    <t> 190102030338 </t>
  </si>
  <si>
    <t>陈嘉锋</t>
  </si>
  <si>
    <t> 190102030339 </t>
  </si>
  <si>
    <t>李海涛</t>
  </si>
  <si>
    <t> 190102030340 </t>
  </si>
  <si>
    <t>陈浩</t>
  </si>
  <si>
    <t> 190102030341 </t>
  </si>
  <si>
    <t>孙楠楠</t>
  </si>
  <si>
    <t> 190102030342 </t>
  </si>
  <si>
    <t>麻如正</t>
  </si>
  <si>
    <t> 190102030343 </t>
  </si>
  <si>
    <t>许智涵</t>
  </si>
  <si>
    <t> 190102030344 </t>
  </si>
  <si>
    <t>朱珂妮</t>
  </si>
  <si>
    <t> 190102030345 </t>
  </si>
  <si>
    <t>许晓龙</t>
  </si>
  <si>
    <t> 190102030346 </t>
  </si>
  <si>
    <t>梅琳玲</t>
  </si>
  <si>
    <t> 190102030347 </t>
  </si>
  <si>
    <t>郑玲</t>
  </si>
  <si>
    <t> 190102030348 </t>
  </si>
  <si>
    <t>王文强</t>
  </si>
  <si>
    <t> 190102030349 </t>
  </si>
  <si>
    <t>罗安玲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</si>
</sst>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1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9" borderId="12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15" applyNumberFormat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18" fillId="14" borderId="16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76" fontId="1" fillId="0" borderId="8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177" fontId="1" fillId="3" borderId="4" xfId="0" applyNumberFormat="1" applyFont="1" applyFill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horizontal="center"/>
    </xf>
    <xf numFmtId="177" fontId="0" fillId="0" borderId="4" xfId="0" applyNumberFormat="1" applyBorder="1" applyAlignment="1">
      <alignment horizontal="center"/>
    </xf>
    <xf numFmtId="178" fontId="1" fillId="3" borderId="4" xfId="0" applyNumberFormat="1" applyFont="1" applyFill="1" applyBorder="1" applyAlignment="1">
      <alignment horizontal="center" vertical="center" wrapText="1"/>
    </xf>
    <xf numFmtId="178" fontId="1" fillId="3" borderId="4" xfId="0" applyNumberFormat="1" applyFont="1" applyFill="1" applyBorder="1" applyAlignment="1">
      <alignment horizontal="center" vertical="center"/>
    </xf>
    <xf numFmtId="178" fontId="0" fillId="0" borderId="4" xfId="0" applyNumberFormat="1" applyBorder="1" applyAlignment="1">
      <alignment horizontal="center"/>
    </xf>
    <xf numFmtId="0" fontId="2" fillId="0" borderId="7" xfId="49" applyFont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4"/>
  <sheetViews>
    <sheetView tabSelected="1" workbookViewId="0">
      <selection activeCell="H45" sqref="H45"/>
    </sheetView>
  </sheetViews>
  <sheetFormatPr defaultColWidth="4.44166666666667" defaultRowHeight="14.25"/>
  <cols>
    <col min="2" max="2" width="11.4416666666667" style="2" customWidth="1"/>
    <col min="3" max="3" width="6.775" style="2" customWidth="1"/>
    <col min="4" max="4" width="6.66666666666667" style="4" customWidth="1"/>
    <col min="5" max="5" width="6.44166666666667" style="4" customWidth="1"/>
    <col min="6" max="7" width="6.66666666666667" style="4" customWidth="1"/>
    <col min="8" max="8" width="6.33333333333333" style="4" customWidth="1"/>
    <col min="9" max="9" width="6.10833333333333" style="4" customWidth="1"/>
    <col min="10" max="10" width="6.775" style="5" customWidth="1"/>
    <col min="11" max="11" width="13" style="4" customWidth="1"/>
    <col min="12" max="12" width="12.2166666666667" style="2" customWidth="1"/>
    <col min="13" max="13" width="16.3333333333333" style="2" customWidth="1"/>
    <col min="14" max="14" width="15.775" style="2" customWidth="1"/>
    <col min="15" max="15" width="7.55833333333333" style="6" customWidth="1"/>
  </cols>
  <sheetData>
    <row r="1" ht="20.25" customHeight="1" spans="1: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="36" customFormat="1" spans="1:15">
      <c r="A2" s="33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43"/>
    </row>
    <row r="3" ht="15.75" customHeight="1" spans="1:15">
      <c r="A3" s="11" t="s">
        <v>2</v>
      </c>
      <c r="B3" s="11" t="s">
        <v>3</v>
      </c>
      <c r="C3" s="12" t="s">
        <v>4</v>
      </c>
      <c r="D3" s="13" t="s">
        <v>5</v>
      </c>
      <c r="E3" s="14"/>
      <c r="F3" s="14"/>
      <c r="G3" s="14"/>
      <c r="H3" s="14"/>
      <c r="I3" s="14"/>
      <c r="J3" s="18"/>
      <c r="K3" s="44" t="s">
        <v>6</v>
      </c>
      <c r="L3" s="44" t="s">
        <v>7</v>
      </c>
      <c r="M3" s="11" t="s">
        <v>8</v>
      </c>
      <c r="N3" s="11" t="s">
        <v>9</v>
      </c>
      <c r="O3" s="20" t="s">
        <v>10</v>
      </c>
    </row>
    <row r="4" spans="1:15">
      <c r="A4" s="11"/>
      <c r="B4" s="11"/>
      <c r="C4" s="11"/>
      <c r="D4" s="11" t="s">
        <v>11</v>
      </c>
      <c r="E4" s="11" t="s">
        <v>12</v>
      </c>
      <c r="F4" s="11" t="s">
        <v>13</v>
      </c>
      <c r="G4" s="11" t="s">
        <v>14</v>
      </c>
      <c r="H4" s="11" t="s">
        <v>15</v>
      </c>
      <c r="I4" s="11" t="s">
        <v>16</v>
      </c>
      <c r="J4" s="21" t="s">
        <v>17</v>
      </c>
      <c r="K4" s="11"/>
      <c r="L4" s="44"/>
      <c r="M4" s="11"/>
      <c r="N4" s="11"/>
      <c r="O4" s="20"/>
    </row>
    <row r="5" spans="1:15">
      <c r="A5" s="15"/>
      <c r="B5" s="16"/>
      <c r="C5" s="16"/>
      <c r="D5" s="15"/>
      <c r="E5" s="15"/>
      <c r="F5" s="15"/>
      <c r="G5" s="15"/>
      <c r="H5" s="15"/>
      <c r="I5" s="15"/>
      <c r="J5" s="23"/>
      <c r="K5" s="15"/>
      <c r="L5" s="24"/>
      <c r="M5" s="25"/>
      <c r="N5" s="25"/>
      <c r="O5" s="26"/>
    </row>
    <row r="6" spans="1:15">
      <c r="A6" s="15"/>
      <c r="B6" s="16"/>
      <c r="C6" s="16"/>
      <c r="D6" s="15"/>
      <c r="E6" s="15"/>
      <c r="F6" s="15"/>
      <c r="G6" s="15"/>
      <c r="H6" s="15"/>
      <c r="I6" s="15"/>
      <c r="J6" s="23"/>
      <c r="K6" s="15"/>
      <c r="L6" s="24"/>
      <c r="M6" s="25"/>
      <c r="N6" s="25"/>
      <c r="O6" s="26"/>
    </row>
    <row r="7" spans="1:15">
      <c r="A7" s="15"/>
      <c r="B7" s="38"/>
      <c r="C7" s="38"/>
      <c r="D7" s="39"/>
      <c r="E7" s="39"/>
      <c r="F7" s="15"/>
      <c r="G7" s="15"/>
      <c r="H7" s="15"/>
      <c r="I7" s="15"/>
      <c r="J7" s="23"/>
      <c r="K7" s="15"/>
      <c r="L7" s="24"/>
      <c r="M7" s="25"/>
      <c r="N7" s="25"/>
      <c r="O7" s="26"/>
    </row>
    <row r="8" spans="1:15">
      <c r="A8" s="15"/>
      <c r="B8" s="38"/>
      <c r="C8" s="38"/>
      <c r="D8" s="39"/>
      <c r="E8" s="39"/>
      <c r="F8" s="15"/>
      <c r="G8" s="15"/>
      <c r="H8" s="15"/>
      <c r="I8" s="15"/>
      <c r="J8" s="23"/>
      <c r="K8" s="15"/>
      <c r="L8" s="24"/>
      <c r="M8" s="25"/>
      <c r="N8" s="25"/>
      <c r="O8" s="26"/>
    </row>
    <row r="9" spans="1:15">
      <c r="A9" s="15"/>
      <c r="B9" s="38"/>
      <c r="C9" s="38"/>
      <c r="D9" s="39"/>
      <c r="E9" s="39"/>
      <c r="F9" s="15"/>
      <c r="G9" s="15"/>
      <c r="H9" s="15"/>
      <c r="I9" s="15"/>
      <c r="J9" s="23"/>
      <c r="K9" s="15"/>
      <c r="L9" s="24"/>
      <c r="M9" s="25"/>
      <c r="N9" s="25"/>
      <c r="O9" s="26"/>
    </row>
    <row r="10" spans="1:15">
      <c r="A10" s="15"/>
      <c r="B10" s="38"/>
      <c r="C10" s="40"/>
      <c r="D10" s="39"/>
      <c r="E10" s="39"/>
      <c r="F10" s="15"/>
      <c r="G10" s="15"/>
      <c r="H10" s="15"/>
      <c r="I10" s="15"/>
      <c r="J10" s="23"/>
      <c r="K10" s="15"/>
      <c r="L10" s="24"/>
      <c r="M10" s="25"/>
      <c r="N10" s="25"/>
      <c r="O10" s="26"/>
    </row>
    <row r="11" spans="1:15">
      <c r="A11" s="15"/>
      <c r="B11" s="38"/>
      <c r="C11" s="38"/>
      <c r="D11" s="39"/>
      <c r="E11" s="39"/>
      <c r="F11" s="15"/>
      <c r="G11" s="15"/>
      <c r="H11" s="15"/>
      <c r="I11" s="15"/>
      <c r="J11" s="23"/>
      <c r="K11" s="15"/>
      <c r="L11" s="24"/>
      <c r="M11" s="25"/>
      <c r="N11" s="25"/>
      <c r="O11" s="26"/>
    </row>
    <row r="12" spans="1:15">
      <c r="A12" s="15"/>
      <c r="B12" s="38"/>
      <c r="C12" s="38"/>
      <c r="D12" s="39"/>
      <c r="E12" s="39"/>
      <c r="F12" s="15"/>
      <c r="G12" s="15"/>
      <c r="H12" s="15"/>
      <c r="I12" s="15"/>
      <c r="J12" s="23"/>
      <c r="K12" s="15"/>
      <c r="L12" s="24"/>
      <c r="M12" s="25"/>
      <c r="N12" s="25"/>
      <c r="O12" s="26"/>
    </row>
    <row r="13" spans="1:15">
      <c r="A13" s="15"/>
      <c r="B13" s="38"/>
      <c r="C13" s="38"/>
      <c r="D13" s="39"/>
      <c r="E13" s="39"/>
      <c r="F13" s="15"/>
      <c r="G13" s="15"/>
      <c r="H13" s="15"/>
      <c r="I13" s="15"/>
      <c r="J13" s="23"/>
      <c r="K13" s="15"/>
      <c r="L13" s="24"/>
      <c r="M13" s="25"/>
      <c r="N13" s="25"/>
      <c r="O13" s="26"/>
    </row>
    <row r="14" spans="1:15">
      <c r="A14" s="15"/>
      <c r="B14" s="38"/>
      <c r="C14" s="38"/>
      <c r="D14" s="39"/>
      <c r="E14" s="39"/>
      <c r="F14" s="15"/>
      <c r="G14" s="15"/>
      <c r="H14" s="15"/>
      <c r="I14" s="15"/>
      <c r="J14" s="23"/>
      <c r="K14" s="15"/>
      <c r="L14" s="24"/>
      <c r="M14" s="25"/>
      <c r="N14" s="25"/>
      <c r="O14" s="26"/>
    </row>
    <row r="15" spans="1:15">
      <c r="A15" s="15"/>
      <c r="B15" s="38"/>
      <c r="C15" s="40"/>
      <c r="D15" s="39"/>
      <c r="E15" s="39"/>
      <c r="F15" s="15"/>
      <c r="G15" s="15"/>
      <c r="H15" s="15"/>
      <c r="I15" s="15"/>
      <c r="J15" s="23"/>
      <c r="K15" s="15"/>
      <c r="L15" s="24"/>
      <c r="M15" s="25"/>
      <c r="N15" s="25"/>
      <c r="O15" s="26"/>
    </row>
    <row r="16" spans="1:15">
      <c r="A16" s="15"/>
      <c r="B16" s="38"/>
      <c r="C16" s="38"/>
      <c r="D16" s="39"/>
      <c r="E16" s="39"/>
      <c r="F16" s="15"/>
      <c r="G16" s="15"/>
      <c r="H16" s="15"/>
      <c r="I16" s="15"/>
      <c r="J16" s="23"/>
      <c r="K16" s="15"/>
      <c r="L16" s="24"/>
      <c r="M16" s="25"/>
      <c r="N16" s="25"/>
      <c r="O16" s="26"/>
    </row>
    <row r="17" spans="1:15">
      <c r="A17" s="15"/>
      <c r="B17" s="38"/>
      <c r="C17" s="38"/>
      <c r="D17" s="39"/>
      <c r="E17" s="39"/>
      <c r="F17" s="15"/>
      <c r="G17" s="15"/>
      <c r="H17" s="15"/>
      <c r="I17" s="15"/>
      <c r="J17" s="23"/>
      <c r="K17" s="15"/>
      <c r="L17" s="24"/>
      <c r="M17" s="25"/>
      <c r="N17" s="25"/>
      <c r="O17" s="26"/>
    </row>
    <row r="18" spans="1:15">
      <c r="A18" s="15"/>
      <c r="B18" s="38"/>
      <c r="C18" s="38"/>
      <c r="D18" s="39"/>
      <c r="E18" s="39"/>
      <c r="F18" s="15"/>
      <c r="G18" s="15"/>
      <c r="H18" s="15"/>
      <c r="I18" s="15"/>
      <c r="J18" s="23"/>
      <c r="K18" s="15"/>
      <c r="L18" s="24"/>
      <c r="M18" s="25"/>
      <c r="N18" s="25"/>
      <c r="O18" s="26"/>
    </row>
    <row r="19" spans="1:15">
      <c r="A19" s="15"/>
      <c r="B19" s="16"/>
      <c r="C19" s="16"/>
      <c r="D19" s="15"/>
      <c r="E19" s="15"/>
      <c r="F19" s="15"/>
      <c r="G19" s="15"/>
      <c r="H19" s="15"/>
      <c r="I19" s="15"/>
      <c r="J19" s="23"/>
      <c r="K19" s="15"/>
      <c r="L19" s="24"/>
      <c r="M19" s="25"/>
      <c r="N19" s="15"/>
      <c r="O19" s="26"/>
    </row>
    <row r="20" spans="1:15">
      <c r="A20" s="15"/>
      <c r="B20" s="16"/>
      <c r="C20" s="16"/>
      <c r="D20" s="15"/>
      <c r="E20" s="15"/>
      <c r="F20" s="15"/>
      <c r="G20" s="15"/>
      <c r="H20" s="15"/>
      <c r="I20" s="15"/>
      <c r="J20" s="23"/>
      <c r="K20" s="15"/>
      <c r="L20" s="24"/>
      <c r="M20" s="25"/>
      <c r="N20" s="25"/>
      <c r="O20" s="26"/>
    </row>
    <row r="21" spans="1:15">
      <c r="A21" s="15"/>
      <c r="B21" s="16"/>
      <c r="C21" s="16"/>
      <c r="D21" s="15"/>
      <c r="E21" s="15"/>
      <c r="F21" s="15"/>
      <c r="G21" s="15"/>
      <c r="H21" s="15"/>
      <c r="I21" s="15"/>
      <c r="J21" s="23"/>
      <c r="K21" s="15"/>
      <c r="L21" s="24"/>
      <c r="M21" s="25"/>
      <c r="N21" s="25"/>
      <c r="O21" s="26"/>
    </row>
    <row r="22" spans="1:15">
      <c r="A22" s="15"/>
      <c r="B22" s="16"/>
      <c r="C22" s="16"/>
      <c r="D22" s="15"/>
      <c r="E22" s="15"/>
      <c r="F22" s="15"/>
      <c r="G22" s="15"/>
      <c r="H22" s="15"/>
      <c r="I22" s="15"/>
      <c r="J22" s="23"/>
      <c r="K22" s="15"/>
      <c r="L22" s="24"/>
      <c r="M22" s="25"/>
      <c r="N22" s="25"/>
      <c r="O22" s="26"/>
    </row>
    <row r="23" spans="1:15">
      <c r="A23" s="15"/>
      <c r="B23" s="16"/>
      <c r="C23" s="16"/>
      <c r="D23" s="15"/>
      <c r="E23" s="15"/>
      <c r="F23" s="15"/>
      <c r="G23" s="15"/>
      <c r="H23" s="15"/>
      <c r="I23" s="15"/>
      <c r="J23" s="23"/>
      <c r="K23" s="15"/>
      <c r="L23" s="24"/>
      <c r="M23" s="25"/>
      <c r="N23" s="25"/>
      <c r="O23" s="26"/>
    </row>
    <row r="24" spans="1:15">
      <c r="A24" s="15"/>
      <c r="B24" s="16"/>
      <c r="C24" s="16"/>
      <c r="D24" s="15"/>
      <c r="E24" s="15"/>
      <c r="F24" s="15"/>
      <c r="G24" s="15"/>
      <c r="H24" s="15"/>
      <c r="I24" s="15"/>
      <c r="J24" s="23"/>
      <c r="K24" s="15"/>
      <c r="L24" s="24"/>
      <c r="M24" s="25"/>
      <c r="N24" s="25"/>
      <c r="O24" s="26"/>
    </row>
    <row r="25" spans="1:15">
      <c r="A25" s="15"/>
      <c r="B25" s="16"/>
      <c r="C25" s="16"/>
      <c r="D25" s="15"/>
      <c r="E25" s="15"/>
      <c r="F25" s="15"/>
      <c r="G25" s="15"/>
      <c r="H25" s="15"/>
      <c r="I25" s="15"/>
      <c r="J25" s="23"/>
      <c r="K25" s="15"/>
      <c r="L25" s="24"/>
      <c r="M25" s="25"/>
      <c r="N25" s="25"/>
      <c r="O25" s="26"/>
    </row>
    <row r="26" spans="1:15">
      <c r="A26" s="15"/>
      <c r="B26" s="16"/>
      <c r="C26" s="16"/>
      <c r="D26" s="15"/>
      <c r="E26" s="15"/>
      <c r="F26" s="15"/>
      <c r="G26" s="15"/>
      <c r="H26" s="15"/>
      <c r="I26" s="15"/>
      <c r="J26" s="23"/>
      <c r="K26" s="15"/>
      <c r="L26" s="24"/>
      <c r="M26" s="25"/>
      <c r="N26" s="25"/>
      <c r="O26" s="26"/>
    </row>
    <row r="27" spans="1:15">
      <c r="A27" s="15"/>
      <c r="B27" s="16"/>
      <c r="C27" s="16"/>
      <c r="D27" s="15"/>
      <c r="E27" s="15"/>
      <c r="F27" s="15"/>
      <c r="G27" s="15"/>
      <c r="H27" s="15"/>
      <c r="I27" s="15"/>
      <c r="J27" s="23"/>
      <c r="K27" s="15"/>
      <c r="L27" s="24"/>
      <c r="M27" s="25"/>
      <c r="N27" s="25"/>
      <c r="O27" s="26"/>
    </row>
    <row r="28" spans="1:15">
      <c r="A28" s="15"/>
      <c r="B28" s="16"/>
      <c r="C28" s="16"/>
      <c r="D28" s="15"/>
      <c r="E28" s="15"/>
      <c r="F28" s="15"/>
      <c r="G28" s="15"/>
      <c r="H28" s="15"/>
      <c r="I28" s="15"/>
      <c r="J28" s="23"/>
      <c r="K28" s="15"/>
      <c r="L28" s="24"/>
      <c r="M28" s="25"/>
      <c r="N28" s="25"/>
      <c r="O28" s="26"/>
    </row>
    <row r="29" spans="1:15">
      <c r="A29" s="15"/>
      <c r="B29" s="16"/>
      <c r="C29" s="16"/>
      <c r="D29" s="15"/>
      <c r="E29" s="15"/>
      <c r="F29" s="15"/>
      <c r="G29" s="15"/>
      <c r="H29" s="15"/>
      <c r="I29" s="15"/>
      <c r="J29" s="23"/>
      <c r="K29" s="15"/>
      <c r="L29" s="24"/>
      <c r="M29" s="25"/>
      <c r="N29" s="25"/>
      <c r="O29" s="26"/>
    </row>
    <row r="30" spans="1:15">
      <c r="A30" s="15"/>
      <c r="B30" s="16"/>
      <c r="C30" s="16"/>
      <c r="D30" s="15"/>
      <c r="E30" s="15"/>
      <c r="F30" s="15"/>
      <c r="G30" s="15"/>
      <c r="H30" s="15"/>
      <c r="I30" s="15"/>
      <c r="J30" s="23"/>
      <c r="K30" s="15"/>
      <c r="L30" s="24"/>
      <c r="M30" s="25"/>
      <c r="N30" s="25"/>
      <c r="O30" s="26"/>
    </row>
    <row r="31" spans="1:15">
      <c r="A31" s="15"/>
      <c r="B31" s="16"/>
      <c r="C31" s="38"/>
      <c r="D31" s="39"/>
      <c r="E31" s="15"/>
      <c r="F31" s="15"/>
      <c r="G31" s="15"/>
      <c r="H31" s="15"/>
      <c r="I31" s="15"/>
      <c r="J31" s="23"/>
      <c r="K31" s="15"/>
      <c r="L31" s="24"/>
      <c r="M31" s="25"/>
      <c r="N31" s="25"/>
      <c r="O31" s="26"/>
    </row>
    <row r="32" spans="1:15">
      <c r="A32" s="15"/>
      <c r="B32" s="16"/>
      <c r="C32" s="38"/>
      <c r="D32" s="39"/>
      <c r="E32" s="15"/>
      <c r="F32" s="15"/>
      <c r="G32" s="15"/>
      <c r="H32" s="15"/>
      <c r="I32" s="15"/>
      <c r="J32" s="23"/>
      <c r="K32" s="15"/>
      <c r="L32" s="24"/>
      <c r="M32" s="25"/>
      <c r="N32" s="25"/>
      <c r="O32" s="26"/>
    </row>
    <row r="33" spans="1:15">
      <c r="A33" s="15"/>
      <c r="B33" s="16"/>
      <c r="C33" s="38"/>
      <c r="D33" s="39"/>
      <c r="E33" s="15"/>
      <c r="F33" s="15"/>
      <c r="G33" s="15"/>
      <c r="H33" s="15"/>
      <c r="I33" s="15"/>
      <c r="J33" s="23"/>
      <c r="K33" s="15"/>
      <c r="L33" s="24"/>
      <c r="M33" s="25"/>
      <c r="N33" s="25"/>
      <c r="O33" s="26"/>
    </row>
    <row r="34" spans="1:15">
      <c r="A34" s="15"/>
      <c r="B34" s="16"/>
      <c r="C34" s="38"/>
      <c r="D34" s="39"/>
      <c r="E34" s="15"/>
      <c r="F34" s="15"/>
      <c r="G34" s="15"/>
      <c r="H34" s="15"/>
      <c r="I34" s="15"/>
      <c r="J34" s="23"/>
      <c r="K34" s="15"/>
      <c r="L34" s="24"/>
      <c r="M34" s="25"/>
      <c r="N34" s="25"/>
      <c r="O34" s="26"/>
    </row>
    <row r="35" spans="1:15">
      <c r="A35" s="15"/>
      <c r="B35" s="16"/>
      <c r="C35" s="40"/>
      <c r="D35" s="39"/>
      <c r="E35" s="15"/>
      <c r="F35" s="15"/>
      <c r="G35" s="15"/>
      <c r="H35" s="15"/>
      <c r="I35" s="15"/>
      <c r="J35" s="23"/>
      <c r="K35" s="15"/>
      <c r="L35" s="24"/>
      <c r="M35" s="25"/>
      <c r="N35" s="25"/>
      <c r="O35" s="26"/>
    </row>
    <row r="36" spans="1:15">
      <c r="A36" s="15"/>
      <c r="B36" s="16"/>
      <c r="C36" s="38"/>
      <c r="D36" s="39"/>
      <c r="F36" s="15"/>
      <c r="G36" s="15"/>
      <c r="H36" s="15"/>
      <c r="I36" s="15"/>
      <c r="J36" s="23"/>
      <c r="K36" s="15"/>
      <c r="L36" s="24"/>
      <c r="M36" s="25"/>
      <c r="N36" s="25"/>
      <c r="O36" s="26"/>
    </row>
    <row r="37" spans="1:15">
      <c r="A37" s="15"/>
      <c r="B37" s="16"/>
      <c r="C37" s="38"/>
      <c r="D37" s="39"/>
      <c r="E37" s="15"/>
      <c r="F37" s="15"/>
      <c r="G37" s="15"/>
      <c r="H37" s="15"/>
      <c r="I37" s="15"/>
      <c r="J37" s="23"/>
      <c r="K37" s="15"/>
      <c r="L37" s="24"/>
      <c r="M37" s="25"/>
      <c r="N37" s="25"/>
      <c r="O37" s="26"/>
    </row>
    <row r="38" spans="1:15">
      <c r="A38" s="15"/>
      <c r="B38" s="16"/>
      <c r="C38" s="38"/>
      <c r="D38" s="39"/>
      <c r="E38" s="15"/>
      <c r="F38" s="15"/>
      <c r="G38" s="15"/>
      <c r="H38" s="15"/>
      <c r="I38" s="15"/>
      <c r="J38" s="23"/>
      <c r="K38" s="15"/>
      <c r="L38" s="24"/>
      <c r="M38" s="25"/>
      <c r="N38" s="25"/>
      <c r="O38" s="26"/>
    </row>
    <row r="39" spans="1:15">
      <c r="A39" s="15"/>
      <c r="B39" s="16"/>
      <c r="C39" s="38"/>
      <c r="D39" s="39"/>
      <c r="E39" s="15"/>
      <c r="F39" s="15"/>
      <c r="G39" s="15"/>
      <c r="H39" s="15"/>
      <c r="I39" s="15"/>
      <c r="J39" s="23"/>
      <c r="K39" s="15"/>
      <c r="L39" s="24"/>
      <c r="M39" s="25"/>
      <c r="N39" s="25"/>
      <c r="O39" s="26"/>
    </row>
    <row r="40" spans="1:15">
      <c r="A40" s="15"/>
      <c r="B40" s="16"/>
      <c r="C40" s="38"/>
      <c r="D40" s="39"/>
      <c r="E40" s="15"/>
      <c r="F40" s="15"/>
      <c r="G40" s="15"/>
      <c r="H40" s="15"/>
      <c r="I40" s="15"/>
      <c r="J40" s="23"/>
      <c r="K40" s="15"/>
      <c r="L40" s="24"/>
      <c r="M40" s="25"/>
      <c r="N40" s="25"/>
      <c r="O40" s="26"/>
    </row>
    <row r="41" spans="1:15">
      <c r="A41" s="15"/>
      <c r="B41" s="16"/>
      <c r="C41" s="38"/>
      <c r="D41" s="39"/>
      <c r="E41" s="15"/>
      <c r="F41" s="15"/>
      <c r="G41" s="15"/>
      <c r="H41" s="15"/>
      <c r="I41" s="15"/>
      <c r="J41" s="23"/>
      <c r="K41" s="15"/>
      <c r="L41" s="24"/>
      <c r="M41" s="25"/>
      <c r="N41" s="25"/>
      <c r="O41" s="26"/>
    </row>
    <row r="42" spans="1:15">
      <c r="A42" s="15"/>
      <c r="B42" s="16"/>
      <c r="C42" s="38"/>
      <c r="D42" s="39"/>
      <c r="E42" s="15"/>
      <c r="F42" s="15"/>
      <c r="G42" s="15"/>
      <c r="H42" s="15"/>
      <c r="I42" s="15"/>
      <c r="J42" s="23"/>
      <c r="K42" s="15"/>
      <c r="L42" s="24"/>
      <c r="M42" s="25"/>
      <c r="N42" s="25"/>
      <c r="O42" s="26"/>
    </row>
    <row r="43" spans="1:15">
      <c r="A43" s="15"/>
      <c r="B43" s="16"/>
      <c r="C43" s="38"/>
      <c r="D43" s="39"/>
      <c r="E43" s="15"/>
      <c r="F43" s="15"/>
      <c r="G43" s="15"/>
      <c r="H43" s="15"/>
      <c r="I43" s="15"/>
      <c r="J43" s="23"/>
      <c r="K43" s="15"/>
      <c r="L43" s="24"/>
      <c r="M43" s="25"/>
      <c r="N43" s="25"/>
      <c r="O43" s="26"/>
    </row>
    <row r="44" spans="1:15">
      <c r="A44" s="15"/>
      <c r="B44" s="16"/>
      <c r="C44" s="38"/>
      <c r="D44" s="39"/>
      <c r="E44" s="15"/>
      <c r="F44" s="15"/>
      <c r="G44" s="15"/>
      <c r="H44" s="15"/>
      <c r="I44" s="15"/>
      <c r="J44" s="23"/>
      <c r="K44" s="15"/>
      <c r="L44" s="24"/>
      <c r="M44" s="25"/>
      <c r="N44" s="25"/>
      <c r="O44" s="26"/>
    </row>
    <row r="45" spans="1:15">
      <c r="A45" s="15"/>
      <c r="B45" s="16"/>
      <c r="C45" s="38"/>
      <c r="D45" s="39"/>
      <c r="E45" s="15"/>
      <c r="F45" s="15"/>
      <c r="G45" s="15"/>
      <c r="H45" s="15"/>
      <c r="I45" s="15"/>
      <c r="J45" s="23"/>
      <c r="K45" s="15"/>
      <c r="L45" s="24"/>
      <c r="M45" s="25"/>
      <c r="N45" s="25"/>
      <c r="O45" s="26"/>
    </row>
    <row r="46" spans="1:15">
      <c r="A46" s="15"/>
      <c r="B46" s="16"/>
      <c r="C46" s="38"/>
      <c r="D46" s="39"/>
      <c r="E46" s="15"/>
      <c r="F46" s="15"/>
      <c r="G46" s="15"/>
      <c r="H46" s="15"/>
      <c r="I46" s="15"/>
      <c r="J46" s="23"/>
      <c r="K46" s="15"/>
      <c r="L46" s="45"/>
      <c r="M46" s="25"/>
      <c r="N46" s="25"/>
      <c r="O46" s="26"/>
    </row>
    <row r="47" spans="1:15">
      <c r="A47" s="15"/>
      <c r="B47" s="16"/>
      <c r="C47" s="38"/>
      <c r="D47" s="39"/>
      <c r="E47" s="15"/>
      <c r="F47" s="15"/>
      <c r="G47" s="15"/>
      <c r="H47" s="15"/>
      <c r="I47" s="15"/>
      <c r="J47" s="23"/>
      <c r="K47" s="15"/>
      <c r="L47" s="24"/>
      <c r="M47" s="25"/>
      <c r="N47" s="25"/>
      <c r="O47" s="26"/>
    </row>
    <row r="48" spans="1:15">
      <c r="A48" s="15"/>
      <c r="B48" s="16"/>
      <c r="C48" s="40"/>
      <c r="D48" s="39"/>
      <c r="E48" s="15"/>
      <c r="F48" s="15"/>
      <c r="G48" s="15"/>
      <c r="H48" s="15"/>
      <c r="I48" s="15"/>
      <c r="J48" s="23"/>
      <c r="K48" s="15"/>
      <c r="L48" s="24"/>
      <c r="M48" s="25"/>
      <c r="N48" s="25"/>
      <c r="O48" s="26"/>
    </row>
    <row r="49" spans="1:15">
      <c r="A49" s="15"/>
      <c r="B49" s="16"/>
      <c r="C49" s="38"/>
      <c r="D49" s="39"/>
      <c r="E49" s="15"/>
      <c r="F49" s="15"/>
      <c r="G49" s="15"/>
      <c r="H49" s="15"/>
      <c r="I49" s="15"/>
      <c r="J49" s="23"/>
      <c r="K49" s="15"/>
      <c r="L49" s="24"/>
      <c r="M49" s="25"/>
      <c r="N49" s="25"/>
      <c r="O49" s="26"/>
    </row>
    <row r="50" spans="1:15">
      <c r="A50" s="15"/>
      <c r="B50" s="16"/>
      <c r="C50" s="38"/>
      <c r="D50" s="39"/>
      <c r="E50" s="15"/>
      <c r="F50" s="15"/>
      <c r="G50" s="15"/>
      <c r="H50" s="15"/>
      <c r="I50" s="15"/>
      <c r="J50" s="23"/>
      <c r="K50" s="15"/>
      <c r="L50" s="24"/>
      <c r="M50" s="25"/>
      <c r="N50" s="25"/>
      <c r="O50" s="26"/>
    </row>
    <row r="51" spans="1:15">
      <c r="A51" s="15"/>
      <c r="B51" s="16"/>
      <c r="C51" s="38"/>
      <c r="D51" s="39"/>
      <c r="E51" s="15"/>
      <c r="F51" s="15"/>
      <c r="G51" s="15"/>
      <c r="H51" s="15"/>
      <c r="I51" s="15"/>
      <c r="J51" s="23"/>
      <c r="K51" s="15"/>
      <c r="L51" s="24"/>
      <c r="M51" s="25"/>
      <c r="N51" s="25"/>
      <c r="O51" s="26"/>
    </row>
    <row r="52" spans="1:15">
      <c r="A52" s="15"/>
      <c r="B52" s="16"/>
      <c r="C52" s="40"/>
      <c r="D52" s="39"/>
      <c r="E52" s="15"/>
      <c r="F52" s="15"/>
      <c r="G52" s="15"/>
      <c r="H52" s="15"/>
      <c r="I52" s="15"/>
      <c r="J52" s="23"/>
      <c r="K52" s="15"/>
      <c r="L52" s="24"/>
      <c r="M52" s="25"/>
      <c r="N52" s="25"/>
      <c r="O52" s="26"/>
    </row>
    <row r="53" spans="3:4">
      <c r="C53" s="41"/>
      <c r="D53" s="42"/>
    </row>
    <row r="54" spans="3:4">
      <c r="C54" s="41"/>
      <c r="D54" s="42"/>
    </row>
  </sheetData>
  <mergeCells count="11">
    <mergeCell ref="A1:O1"/>
    <mergeCell ref="A2:O2"/>
    <mergeCell ref="D3:J3"/>
    <mergeCell ref="A3:A4"/>
    <mergeCell ref="B3:B4"/>
    <mergeCell ref="C3:C4"/>
    <mergeCell ref="K3:K4"/>
    <mergeCell ref="L3:L4"/>
    <mergeCell ref="M3:M4"/>
    <mergeCell ref="N3:N4"/>
    <mergeCell ref="O3:O4"/>
  </mergeCells>
  <conditionalFormatting sqref="O3:O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8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6"/>
  <sheetViews>
    <sheetView workbookViewId="0">
      <pane xSplit="3" ySplit="4" topLeftCell="D5" activePane="bottomRight" state="frozen"/>
      <selection/>
      <selection pane="topRight"/>
      <selection pane="bottomLeft"/>
      <selection pane="bottomRight" activeCell="E4" sqref="$A4:$XFD4"/>
    </sheetView>
  </sheetViews>
  <sheetFormatPr defaultColWidth="4.44166666666667" defaultRowHeight="14.25"/>
  <cols>
    <col min="2" max="2" width="14.3333333333333" style="2" customWidth="1"/>
    <col min="3" max="3" width="6" style="2" customWidth="1"/>
    <col min="4" max="4" width="5.21666666666667" style="3" customWidth="1"/>
    <col min="5" max="5" width="6.66666666666667" style="4" customWidth="1"/>
    <col min="6" max="6" width="6.44166666666667" style="4" customWidth="1"/>
    <col min="7" max="8" width="6.66666666666667" style="4" customWidth="1"/>
    <col min="9" max="9" width="6.88333333333333" style="4" customWidth="1"/>
    <col min="10" max="10" width="6.66666666666667" style="4" customWidth="1"/>
    <col min="11" max="11" width="7.10833333333333" style="5" customWidth="1"/>
    <col min="12" max="12" width="10.1083333333333" style="4" customWidth="1"/>
    <col min="13" max="13" width="12" style="4" customWidth="1"/>
    <col min="14" max="14" width="20.3333333333333" style="2" customWidth="1"/>
    <col min="15" max="15" width="16.3333333333333" style="2" customWidth="1"/>
    <col min="16" max="16" width="4.88333333333333" style="2" customWidth="1"/>
    <col min="17" max="17" width="8.66666666666667" style="2" customWidth="1"/>
    <col min="18" max="18" width="7.44166666666667" style="6" customWidth="1"/>
  </cols>
  <sheetData>
    <row r="1" spans="1:18">
      <c r="A1" s="7" t="s">
        <v>18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="1" customFormat="1" spans="1:18">
      <c r="A2" s="9" t="s">
        <v>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>
      <c r="A3" s="11" t="s">
        <v>2</v>
      </c>
      <c r="B3" s="11" t="s">
        <v>3</v>
      </c>
      <c r="C3" s="12" t="s">
        <v>4</v>
      </c>
      <c r="D3" s="12" t="s">
        <v>20</v>
      </c>
      <c r="E3" s="13" t="s">
        <v>21</v>
      </c>
      <c r="F3" s="14"/>
      <c r="G3" s="14"/>
      <c r="H3" s="14"/>
      <c r="I3" s="14"/>
      <c r="J3" s="14"/>
      <c r="K3" s="18"/>
      <c r="L3" s="13" t="s">
        <v>22</v>
      </c>
      <c r="M3" s="19" t="s">
        <v>23</v>
      </c>
      <c r="N3" s="11" t="s">
        <v>24</v>
      </c>
      <c r="O3" s="11"/>
      <c r="P3" s="20" t="s">
        <v>25</v>
      </c>
      <c r="Q3" s="27" t="s">
        <v>26</v>
      </c>
      <c r="R3" s="27" t="s">
        <v>27</v>
      </c>
    </row>
    <row r="4" spans="1:18">
      <c r="A4" s="11"/>
      <c r="B4" s="11"/>
      <c r="C4" s="11"/>
      <c r="D4" s="12"/>
      <c r="E4" s="11" t="s">
        <v>11</v>
      </c>
      <c r="F4" s="11" t="s">
        <v>12</v>
      </c>
      <c r="G4" s="11" t="s">
        <v>13</v>
      </c>
      <c r="H4" s="11" t="s">
        <v>28</v>
      </c>
      <c r="I4" s="11" t="s">
        <v>15</v>
      </c>
      <c r="J4" s="11" t="s">
        <v>16</v>
      </c>
      <c r="K4" s="21" t="s">
        <v>29</v>
      </c>
      <c r="L4" s="11" t="s">
        <v>30</v>
      </c>
      <c r="M4" s="19"/>
      <c r="N4" s="22" t="s">
        <v>31</v>
      </c>
      <c r="O4" s="22" t="s">
        <v>32</v>
      </c>
      <c r="P4" s="20"/>
      <c r="Q4" s="28"/>
      <c r="R4" s="28"/>
    </row>
    <row r="5" spans="1:18">
      <c r="A5" s="15">
        <v>1</v>
      </c>
      <c r="B5" s="30" t="s">
        <v>33</v>
      </c>
      <c r="C5" s="30" t="s">
        <v>34</v>
      </c>
      <c r="D5" s="30" t="s">
        <v>35</v>
      </c>
      <c r="E5" s="15" t="s">
        <v>36</v>
      </c>
      <c r="F5" s="15" t="s">
        <v>37</v>
      </c>
      <c r="G5" s="15" t="s">
        <v>38</v>
      </c>
      <c r="H5" s="15" t="s">
        <v>37</v>
      </c>
      <c r="I5" s="15" t="s">
        <v>37</v>
      </c>
      <c r="J5" s="15" t="s">
        <v>39</v>
      </c>
      <c r="K5" s="23">
        <f t="shared" ref="K5:K36" si="0">COUNTIF(E5:J5,"A+")*5+COUNTIF(E5:J5,"A")*4.5+COUNTIF(E5:J5,"B+")*4+COUNTIF(E5:J5,"B")*3.5+COUNTIF(E5:J5,"C+")*3+COUNTIF(E5:J5,"C")*2.5+COUNTIF(E5:J5,"C-")*2+COUNTIF(E5:J5,"D")*1.5</f>
        <v>20</v>
      </c>
      <c r="L5" s="15">
        <v>8</v>
      </c>
      <c r="M5" s="24">
        <v>99</v>
      </c>
      <c r="N5" s="25">
        <v>80</v>
      </c>
      <c r="O5" s="25">
        <v>50</v>
      </c>
      <c r="P5" s="26">
        <f t="shared" ref="P5:P36" si="1">K5+L5*1+M5*0.1+N5*0.1+O5*0.4</f>
        <v>65.9</v>
      </c>
      <c r="Q5" s="29">
        <f t="shared" ref="Q5:Q36" si="2">(K5+L5+M5*0.1)*2</f>
        <v>75.8</v>
      </c>
      <c r="R5" s="29">
        <f t="shared" ref="R5:R44" si="3">(N5*0.1+O5*0.4)*2</f>
        <v>56</v>
      </c>
    </row>
    <row r="6" spans="1:18">
      <c r="A6" s="15">
        <v>2</v>
      </c>
      <c r="B6" s="30" t="s">
        <v>40</v>
      </c>
      <c r="C6" s="30" t="s">
        <v>41</v>
      </c>
      <c r="D6" s="30" t="s">
        <v>42</v>
      </c>
      <c r="E6" s="15" t="s">
        <v>37</v>
      </c>
      <c r="F6" s="15" t="s">
        <v>43</v>
      </c>
      <c r="G6" s="15" t="s">
        <v>37</v>
      </c>
      <c r="H6" s="15" t="s">
        <v>38</v>
      </c>
      <c r="I6" s="15" t="s">
        <v>44</v>
      </c>
      <c r="J6" s="15" t="s">
        <v>37</v>
      </c>
      <c r="K6" s="23">
        <f t="shared" si="0"/>
        <v>22.5</v>
      </c>
      <c r="L6" s="15">
        <v>10</v>
      </c>
      <c r="M6" s="24">
        <v>100</v>
      </c>
      <c r="N6" s="25">
        <v>80</v>
      </c>
      <c r="O6" s="25">
        <v>72</v>
      </c>
      <c r="P6" s="26">
        <f t="shared" si="1"/>
        <v>79.3</v>
      </c>
      <c r="Q6" s="29">
        <f t="shared" si="2"/>
        <v>85</v>
      </c>
      <c r="R6" s="29">
        <f t="shared" si="3"/>
        <v>73.6</v>
      </c>
    </row>
    <row r="7" spans="1:18">
      <c r="A7" s="15">
        <v>3</v>
      </c>
      <c r="B7" s="30" t="s">
        <v>45</v>
      </c>
      <c r="C7" s="30" t="s">
        <v>46</v>
      </c>
      <c r="D7" s="30" t="s">
        <v>35</v>
      </c>
      <c r="E7" s="15" t="s">
        <v>47</v>
      </c>
      <c r="F7" s="15" t="s">
        <v>48</v>
      </c>
      <c r="G7" s="15" t="s">
        <v>47</v>
      </c>
      <c r="H7" s="15" t="s">
        <v>47</v>
      </c>
      <c r="I7" s="15" t="s">
        <v>47</v>
      </c>
      <c r="J7" s="15" t="s">
        <v>47</v>
      </c>
      <c r="K7" s="23">
        <f t="shared" si="0"/>
        <v>0</v>
      </c>
      <c r="L7" s="15">
        <f>8-1</f>
        <v>7</v>
      </c>
      <c r="M7" s="24">
        <v>94</v>
      </c>
      <c r="N7" s="25">
        <v>80</v>
      </c>
      <c r="O7" s="25">
        <v>40</v>
      </c>
      <c r="P7" s="26">
        <f t="shared" si="1"/>
        <v>40.4</v>
      </c>
      <c r="Q7" s="29">
        <f t="shared" si="2"/>
        <v>32.8</v>
      </c>
      <c r="R7" s="29">
        <f t="shared" si="3"/>
        <v>48</v>
      </c>
    </row>
    <row r="8" spans="1:18">
      <c r="A8" s="15">
        <v>4</v>
      </c>
      <c r="B8" s="30" t="s">
        <v>49</v>
      </c>
      <c r="C8" s="30" t="s">
        <v>50</v>
      </c>
      <c r="D8" s="30" t="s">
        <v>35</v>
      </c>
      <c r="E8" s="15" t="s">
        <v>38</v>
      </c>
      <c r="F8" s="15" t="s">
        <v>44</v>
      </c>
      <c r="G8" s="15" t="s">
        <v>39</v>
      </c>
      <c r="H8" s="15" t="s">
        <v>39</v>
      </c>
      <c r="I8" s="15" t="s">
        <v>36</v>
      </c>
      <c r="J8" s="15" t="s">
        <v>44</v>
      </c>
      <c r="K8" s="23">
        <f t="shared" si="0"/>
        <v>16.5</v>
      </c>
      <c r="L8" s="15">
        <v>8</v>
      </c>
      <c r="M8" s="24">
        <v>97</v>
      </c>
      <c r="N8" s="25">
        <v>85</v>
      </c>
      <c r="O8" s="25">
        <v>65</v>
      </c>
      <c r="P8" s="26">
        <f t="shared" si="1"/>
        <v>68.7</v>
      </c>
      <c r="Q8" s="29">
        <f t="shared" si="2"/>
        <v>68.4</v>
      </c>
      <c r="R8" s="29">
        <f t="shared" si="3"/>
        <v>69</v>
      </c>
    </row>
    <row r="9" spans="1:18">
      <c r="A9" s="15">
        <v>5</v>
      </c>
      <c r="B9" s="30" t="s">
        <v>51</v>
      </c>
      <c r="C9" s="30" t="s">
        <v>52</v>
      </c>
      <c r="D9" s="30" t="s">
        <v>35</v>
      </c>
      <c r="E9" s="15" t="s">
        <v>53</v>
      </c>
      <c r="F9" s="15" t="s">
        <v>37</v>
      </c>
      <c r="G9" s="15" t="s">
        <v>54</v>
      </c>
      <c r="H9" s="15" t="s">
        <v>36</v>
      </c>
      <c r="I9" s="15" t="s">
        <v>37</v>
      </c>
      <c r="J9" s="15" t="s">
        <v>39</v>
      </c>
      <c r="K9" s="23">
        <f t="shared" si="0"/>
        <v>21.5</v>
      </c>
      <c r="L9" s="15">
        <v>8</v>
      </c>
      <c r="M9" s="24">
        <v>97</v>
      </c>
      <c r="N9" s="25">
        <v>85</v>
      </c>
      <c r="O9" s="25">
        <v>72</v>
      </c>
      <c r="P9" s="26">
        <f t="shared" si="1"/>
        <v>76.5</v>
      </c>
      <c r="Q9" s="29">
        <f t="shared" si="2"/>
        <v>78.4</v>
      </c>
      <c r="R9" s="29">
        <f t="shared" si="3"/>
        <v>74.6</v>
      </c>
    </row>
    <row r="10" spans="1:18">
      <c r="A10" s="15">
        <v>6</v>
      </c>
      <c r="B10" s="30" t="s">
        <v>55</v>
      </c>
      <c r="C10" s="30" t="s">
        <v>56</v>
      </c>
      <c r="D10" s="30" t="s">
        <v>35</v>
      </c>
      <c r="E10" s="15" t="s">
        <v>37</v>
      </c>
      <c r="F10" s="15" t="s">
        <v>54</v>
      </c>
      <c r="G10" s="15" t="s">
        <v>36</v>
      </c>
      <c r="H10" s="15" t="s">
        <v>39</v>
      </c>
      <c r="I10" s="15" t="s">
        <v>37</v>
      </c>
      <c r="J10" s="15" t="s">
        <v>54</v>
      </c>
      <c r="K10" s="23">
        <f t="shared" si="0"/>
        <v>19</v>
      </c>
      <c r="L10" s="15">
        <v>8</v>
      </c>
      <c r="M10" s="24">
        <v>100</v>
      </c>
      <c r="N10" s="25">
        <v>90</v>
      </c>
      <c r="O10" s="25">
        <v>76</v>
      </c>
      <c r="P10" s="26">
        <f t="shared" si="1"/>
        <v>76.4</v>
      </c>
      <c r="Q10" s="29">
        <f t="shared" si="2"/>
        <v>74</v>
      </c>
      <c r="R10" s="29">
        <f t="shared" si="3"/>
        <v>78.8</v>
      </c>
    </row>
    <row r="11" spans="1:18">
      <c r="A11" s="15">
        <v>7</v>
      </c>
      <c r="B11" s="30" t="s">
        <v>57</v>
      </c>
      <c r="C11" s="30" t="s">
        <v>58</v>
      </c>
      <c r="D11" s="30" t="s">
        <v>35</v>
      </c>
      <c r="E11" s="15" t="s">
        <v>36</v>
      </c>
      <c r="F11" s="15" t="s">
        <v>53</v>
      </c>
      <c r="G11" s="15" t="s">
        <v>43</v>
      </c>
      <c r="H11" s="15" t="s">
        <v>38</v>
      </c>
      <c r="I11" s="15" t="s">
        <v>39</v>
      </c>
      <c r="J11" s="15" t="s">
        <v>54</v>
      </c>
      <c r="K11" s="23">
        <f t="shared" si="0"/>
        <v>17.5</v>
      </c>
      <c r="L11" s="15">
        <v>8</v>
      </c>
      <c r="M11" s="24">
        <v>100</v>
      </c>
      <c r="N11" s="25">
        <v>90</v>
      </c>
      <c r="O11" s="25">
        <v>66</v>
      </c>
      <c r="P11" s="26">
        <f t="shared" si="1"/>
        <v>70.9</v>
      </c>
      <c r="Q11" s="29">
        <f t="shared" si="2"/>
        <v>71</v>
      </c>
      <c r="R11" s="29">
        <f t="shared" si="3"/>
        <v>70.8</v>
      </c>
    </row>
    <row r="12" spans="1:18">
      <c r="A12" s="15">
        <v>8</v>
      </c>
      <c r="B12" s="30" t="s">
        <v>59</v>
      </c>
      <c r="C12" s="30" t="s">
        <v>60</v>
      </c>
      <c r="D12" s="30" t="s">
        <v>42</v>
      </c>
      <c r="E12" s="15" t="s">
        <v>37</v>
      </c>
      <c r="F12" s="15" t="s">
        <v>37</v>
      </c>
      <c r="G12" s="15" t="s">
        <v>37</v>
      </c>
      <c r="H12" s="15" t="s">
        <v>54</v>
      </c>
      <c r="I12" s="15" t="s">
        <v>37</v>
      </c>
      <c r="J12" s="15" t="s">
        <v>44</v>
      </c>
      <c r="K12" s="23">
        <f t="shared" si="0"/>
        <v>24.5</v>
      </c>
      <c r="L12" s="15">
        <v>8</v>
      </c>
      <c r="M12" s="24">
        <v>100</v>
      </c>
      <c r="N12" s="25">
        <v>90</v>
      </c>
      <c r="O12" s="25">
        <v>66</v>
      </c>
      <c r="P12" s="26">
        <f t="shared" si="1"/>
        <v>77.9</v>
      </c>
      <c r="Q12" s="29">
        <f t="shared" si="2"/>
        <v>85</v>
      </c>
      <c r="R12" s="29">
        <f t="shared" si="3"/>
        <v>70.8</v>
      </c>
    </row>
    <row r="13" spans="1:18">
      <c r="A13" s="15">
        <v>9</v>
      </c>
      <c r="B13" s="30" t="s">
        <v>61</v>
      </c>
      <c r="C13" s="30" t="s">
        <v>62</v>
      </c>
      <c r="D13" s="30" t="s">
        <v>42</v>
      </c>
      <c r="E13" s="15" t="s">
        <v>53</v>
      </c>
      <c r="F13" s="15" t="s">
        <v>44</v>
      </c>
      <c r="G13" s="15" t="s">
        <v>53</v>
      </c>
      <c r="H13" s="15" t="s">
        <v>54</v>
      </c>
      <c r="I13" s="15" t="s">
        <v>53</v>
      </c>
      <c r="J13" s="15" t="s">
        <v>44</v>
      </c>
      <c r="K13" s="23">
        <f t="shared" si="0"/>
        <v>25.5</v>
      </c>
      <c r="L13" s="15">
        <v>8</v>
      </c>
      <c r="M13" s="24">
        <v>100</v>
      </c>
      <c r="N13" s="25">
        <v>80</v>
      </c>
      <c r="O13" s="25">
        <v>72</v>
      </c>
      <c r="P13" s="26">
        <f t="shared" si="1"/>
        <v>80.3</v>
      </c>
      <c r="Q13" s="29">
        <f t="shared" si="2"/>
        <v>87</v>
      </c>
      <c r="R13" s="29">
        <f t="shared" si="3"/>
        <v>73.6</v>
      </c>
    </row>
    <row r="14" spans="1:18">
      <c r="A14" s="15">
        <v>10</v>
      </c>
      <c r="B14" s="30" t="s">
        <v>63</v>
      </c>
      <c r="C14" s="30" t="s">
        <v>64</v>
      </c>
      <c r="D14" s="30" t="s">
        <v>42</v>
      </c>
      <c r="E14" s="15" t="s">
        <v>54</v>
      </c>
      <c r="F14" s="15" t="s">
        <v>38</v>
      </c>
      <c r="G14" s="15" t="s">
        <v>36</v>
      </c>
      <c r="H14" s="15" t="s">
        <v>38</v>
      </c>
      <c r="I14" s="15" t="s">
        <v>39</v>
      </c>
      <c r="J14" s="15" t="s">
        <v>39</v>
      </c>
      <c r="K14" s="23">
        <f t="shared" si="0"/>
        <v>12.5</v>
      </c>
      <c r="L14" s="15">
        <v>8</v>
      </c>
      <c r="M14" s="24">
        <v>100</v>
      </c>
      <c r="N14" s="25">
        <v>80</v>
      </c>
      <c r="O14" s="25">
        <v>61</v>
      </c>
      <c r="P14" s="26">
        <f t="shared" si="1"/>
        <v>62.9</v>
      </c>
      <c r="Q14" s="29">
        <f t="shared" si="2"/>
        <v>61</v>
      </c>
      <c r="R14" s="29">
        <f t="shared" si="3"/>
        <v>64.8</v>
      </c>
    </row>
    <row r="15" spans="1:18">
      <c r="A15" s="15">
        <v>11</v>
      </c>
      <c r="B15" s="30" t="s">
        <v>65</v>
      </c>
      <c r="C15" s="30" t="s">
        <v>66</v>
      </c>
      <c r="D15" s="30" t="s">
        <v>35</v>
      </c>
      <c r="E15" s="15" t="s">
        <v>53</v>
      </c>
      <c r="F15" s="15" t="s">
        <v>53</v>
      </c>
      <c r="G15" s="15" t="s">
        <v>37</v>
      </c>
      <c r="H15" s="15" t="s">
        <v>36</v>
      </c>
      <c r="I15" s="15" t="s">
        <v>43</v>
      </c>
      <c r="J15" s="15" t="s">
        <v>53</v>
      </c>
      <c r="K15" s="23">
        <f t="shared" si="0"/>
        <v>26</v>
      </c>
      <c r="L15" s="15">
        <v>8</v>
      </c>
      <c r="M15" s="24">
        <v>100</v>
      </c>
      <c r="N15" s="25">
        <v>80</v>
      </c>
      <c r="O15" s="25">
        <v>63</v>
      </c>
      <c r="P15" s="26">
        <f t="shared" si="1"/>
        <v>77.2</v>
      </c>
      <c r="Q15" s="29">
        <f t="shared" si="2"/>
        <v>88</v>
      </c>
      <c r="R15" s="29">
        <f t="shared" si="3"/>
        <v>66.4</v>
      </c>
    </row>
    <row r="16" spans="1:18">
      <c r="A16" s="15">
        <v>12</v>
      </c>
      <c r="B16" s="30" t="s">
        <v>67</v>
      </c>
      <c r="C16" s="30" t="s">
        <v>68</v>
      </c>
      <c r="D16" s="30" t="s">
        <v>35</v>
      </c>
      <c r="E16" s="15" t="s">
        <v>53</v>
      </c>
      <c r="F16" s="15" t="s">
        <v>37</v>
      </c>
      <c r="G16" s="15" t="s">
        <v>38</v>
      </c>
      <c r="H16" s="15" t="s">
        <v>36</v>
      </c>
      <c r="I16" s="15" t="s">
        <v>37</v>
      </c>
      <c r="J16" s="15" t="s">
        <v>43</v>
      </c>
      <c r="K16" s="23">
        <f t="shared" si="0"/>
        <v>22</v>
      </c>
      <c r="L16" s="15">
        <v>8</v>
      </c>
      <c r="M16" s="24">
        <v>100</v>
      </c>
      <c r="N16" s="25">
        <v>90</v>
      </c>
      <c r="O16" s="25">
        <v>74</v>
      </c>
      <c r="P16" s="26">
        <f t="shared" si="1"/>
        <v>78.6</v>
      </c>
      <c r="Q16" s="29">
        <f t="shared" si="2"/>
        <v>80</v>
      </c>
      <c r="R16" s="29">
        <f t="shared" si="3"/>
        <v>77.2</v>
      </c>
    </row>
    <row r="17" spans="1:18">
      <c r="A17" s="15">
        <v>13</v>
      </c>
      <c r="B17" s="30" t="s">
        <v>69</v>
      </c>
      <c r="C17" s="30" t="s">
        <v>70</v>
      </c>
      <c r="D17" s="30" t="s">
        <v>42</v>
      </c>
      <c r="E17" s="15" t="s">
        <v>37</v>
      </c>
      <c r="F17" s="15" t="s">
        <v>37</v>
      </c>
      <c r="G17" s="15" t="s">
        <v>43</v>
      </c>
      <c r="H17" s="15" t="s">
        <v>38</v>
      </c>
      <c r="I17" s="15" t="s">
        <v>39</v>
      </c>
      <c r="J17" s="15" t="s">
        <v>39</v>
      </c>
      <c r="K17" s="23">
        <f t="shared" si="0"/>
        <v>18</v>
      </c>
      <c r="L17" s="15">
        <v>8</v>
      </c>
      <c r="M17" s="24">
        <v>100</v>
      </c>
      <c r="N17" s="25">
        <v>85</v>
      </c>
      <c r="O17" s="25">
        <v>57</v>
      </c>
      <c r="P17" s="26">
        <f t="shared" si="1"/>
        <v>67.3</v>
      </c>
      <c r="Q17" s="29">
        <f t="shared" si="2"/>
        <v>72</v>
      </c>
      <c r="R17" s="29">
        <f t="shared" si="3"/>
        <v>62.6</v>
      </c>
    </row>
    <row r="18" spans="1:18">
      <c r="A18" s="15">
        <v>14</v>
      </c>
      <c r="B18" s="30" t="s">
        <v>71</v>
      </c>
      <c r="C18" s="30" t="s">
        <v>72</v>
      </c>
      <c r="D18" s="30" t="s">
        <v>35</v>
      </c>
      <c r="E18" s="15" t="s">
        <v>47</v>
      </c>
      <c r="F18" s="15" t="s">
        <v>47</v>
      </c>
      <c r="G18" s="15" t="s">
        <v>47</v>
      </c>
      <c r="H18" s="15" t="s">
        <v>47</v>
      </c>
      <c r="I18" s="15" t="s">
        <v>47</v>
      </c>
      <c r="J18" s="15" t="s">
        <v>47</v>
      </c>
      <c r="K18" s="23">
        <f t="shared" si="0"/>
        <v>0</v>
      </c>
      <c r="L18" s="15">
        <v>8</v>
      </c>
      <c r="M18" s="24">
        <v>94</v>
      </c>
      <c r="N18" s="25">
        <v>85</v>
      </c>
      <c r="O18" s="25">
        <v>54</v>
      </c>
      <c r="P18" s="26">
        <f t="shared" si="1"/>
        <v>47.5</v>
      </c>
      <c r="Q18" s="29">
        <f t="shared" si="2"/>
        <v>34.8</v>
      </c>
      <c r="R18" s="29">
        <f t="shared" si="3"/>
        <v>60.2</v>
      </c>
    </row>
    <row r="19" spans="1:18">
      <c r="A19" s="15">
        <v>15</v>
      </c>
      <c r="B19" s="30" t="s">
        <v>73</v>
      </c>
      <c r="C19" s="30" t="s">
        <v>74</v>
      </c>
      <c r="D19" s="30" t="s">
        <v>35</v>
      </c>
      <c r="E19" s="15" t="s">
        <v>54</v>
      </c>
      <c r="F19" s="15" t="s">
        <v>36</v>
      </c>
      <c r="G19" s="15" t="s">
        <v>37</v>
      </c>
      <c r="H19" s="15" t="s">
        <v>38</v>
      </c>
      <c r="I19" s="15" t="s">
        <v>39</v>
      </c>
      <c r="J19" s="15" t="s">
        <v>38</v>
      </c>
      <c r="K19" s="23">
        <f t="shared" si="0"/>
        <v>15</v>
      </c>
      <c r="L19" s="15">
        <v>8</v>
      </c>
      <c r="M19" s="24">
        <v>100</v>
      </c>
      <c r="N19" s="25">
        <v>85</v>
      </c>
      <c r="O19" s="15">
        <v>50</v>
      </c>
      <c r="P19" s="26">
        <f t="shared" si="1"/>
        <v>61.5</v>
      </c>
      <c r="Q19" s="29">
        <f t="shared" si="2"/>
        <v>66</v>
      </c>
      <c r="R19" s="29">
        <f t="shared" si="3"/>
        <v>57</v>
      </c>
    </row>
    <row r="20" spans="1:18">
      <c r="A20" s="15">
        <v>16</v>
      </c>
      <c r="B20" s="30" t="s">
        <v>75</v>
      </c>
      <c r="C20" s="30" t="s">
        <v>76</v>
      </c>
      <c r="D20" s="30" t="s">
        <v>42</v>
      </c>
      <c r="E20" s="15" t="s">
        <v>36</v>
      </c>
      <c r="F20" s="15" t="s">
        <v>37</v>
      </c>
      <c r="G20" s="15" t="s">
        <v>53</v>
      </c>
      <c r="H20" s="15" t="s">
        <v>38</v>
      </c>
      <c r="I20" s="15" t="s">
        <v>43</v>
      </c>
      <c r="J20" s="15" t="s">
        <v>54</v>
      </c>
      <c r="K20" s="23">
        <f t="shared" si="0"/>
        <v>20</v>
      </c>
      <c r="L20" s="15">
        <v>9</v>
      </c>
      <c r="M20" s="24">
        <v>90</v>
      </c>
      <c r="N20" s="25">
        <v>80</v>
      </c>
      <c r="O20" s="25">
        <v>64</v>
      </c>
      <c r="P20" s="26">
        <f t="shared" si="1"/>
        <v>71.6</v>
      </c>
      <c r="Q20" s="29">
        <f t="shared" si="2"/>
        <v>76</v>
      </c>
      <c r="R20" s="29">
        <f t="shared" si="3"/>
        <v>67.2</v>
      </c>
    </row>
    <row r="21" spans="1:18">
      <c r="A21" s="15">
        <v>17</v>
      </c>
      <c r="B21" s="30" t="s">
        <v>77</v>
      </c>
      <c r="C21" s="30" t="s">
        <v>78</v>
      </c>
      <c r="D21" s="30" t="s">
        <v>35</v>
      </c>
      <c r="E21" s="15" t="s">
        <v>53</v>
      </c>
      <c r="F21" s="15" t="s">
        <v>44</v>
      </c>
      <c r="G21" s="15" t="s">
        <v>37</v>
      </c>
      <c r="H21" s="15" t="s">
        <v>38</v>
      </c>
      <c r="I21" s="15" t="s">
        <v>43</v>
      </c>
      <c r="J21" s="15" t="s">
        <v>38</v>
      </c>
      <c r="K21" s="23">
        <f t="shared" si="0"/>
        <v>20</v>
      </c>
      <c r="L21" s="15">
        <v>8</v>
      </c>
      <c r="M21" s="24">
        <v>100</v>
      </c>
      <c r="N21" s="25">
        <v>80</v>
      </c>
      <c r="O21" s="25">
        <v>74</v>
      </c>
      <c r="P21" s="26">
        <f t="shared" si="1"/>
        <v>75.6</v>
      </c>
      <c r="Q21" s="29">
        <f t="shared" si="2"/>
        <v>76</v>
      </c>
      <c r="R21" s="29">
        <f t="shared" si="3"/>
        <v>75.2</v>
      </c>
    </row>
    <row r="22" spans="1:18">
      <c r="A22" s="15">
        <v>18</v>
      </c>
      <c r="B22" s="30" t="s">
        <v>79</v>
      </c>
      <c r="C22" s="30" t="s">
        <v>80</v>
      </c>
      <c r="D22" s="30" t="s">
        <v>35</v>
      </c>
      <c r="E22" s="15" t="s">
        <v>53</v>
      </c>
      <c r="F22" s="15" t="s">
        <v>53</v>
      </c>
      <c r="G22" s="15" t="s">
        <v>43</v>
      </c>
      <c r="H22" s="15" t="s">
        <v>38</v>
      </c>
      <c r="I22" s="15" t="s">
        <v>39</v>
      </c>
      <c r="J22" s="15" t="s">
        <v>39</v>
      </c>
      <c r="K22" s="23">
        <f t="shared" si="0"/>
        <v>19</v>
      </c>
      <c r="L22" s="15">
        <v>7</v>
      </c>
      <c r="M22" s="24">
        <v>99</v>
      </c>
      <c r="N22" s="25">
        <v>90</v>
      </c>
      <c r="O22" s="25">
        <v>69</v>
      </c>
      <c r="P22" s="26">
        <f t="shared" si="1"/>
        <v>72.5</v>
      </c>
      <c r="Q22" s="29">
        <f t="shared" si="2"/>
        <v>71.8</v>
      </c>
      <c r="R22" s="29">
        <f t="shared" si="3"/>
        <v>73.2</v>
      </c>
    </row>
    <row r="23" spans="1:18">
      <c r="A23" s="15">
        <v>19</v>
      </c>
      <c r="B23" s="30" t="s">
        <v>81</v>
      </c>
      <c r="C23" s="30" t="s">
        <v>82</v>
      </c>
      <c r="D23" s="30" t="s">
        <v>35</v>
      </c>
      <c r="E23" s="15" t="s">
        <v>36</v>
      </c>
      <c r="F23" s="15" t="s">
        <v>44</v>
      </c>
      <c r="G23" s="15" t="s">
        <v>37</v>
      </c>
      <c r="H23" s="15" t="s">
        <v>39</v>
      </c>
      <c r="I23" s="15" t="s">
        <v>37</v>
      </c>
      <c r="J23" s="15" t="s">
        <v>54</v>
      </c>
      <c r="K23" s="23">
        <f t="shared" si="0"/>
        <v>20.5</v>
      </c>
      <c r="L23" s="15">
        <v>10</v>
      </c>
      <c r="M23" s="24">
        <v>100</v>
      </c>
      <c r="N23" s="25">
        <v>90</v>
      </c>
      <c r="O23" s="25">
        <v>83</v>
      </c>
      <c r="P23" s="26">
        <f t="shared" si="1"/>
        <v>82.7</v>
      </c>
      <c r="Q23" s="29">
        <f t="shared" si="2"/>
        <v>81</v>
      </c>
      <c r="R23" s="29">
        <f t="shared" si="3"/>
        <v>84.4</v>
      </c>
    </row>
    <row r="24" spans="1:18">
      <c r="A24" s="15">
        <v>20</v>
      </c>
      <c r="B24" s="30" t="s">
        <v>83</v>
      </c>
      <c r="C24" s="30" t="s">
        <v>84</v>
      </c>
      <c r="D24" s="30" t="s">
        <v>35</v>
      </c>
      <c r="E24" s="15" t="s">
        <v>54</v>
      </c>
      <c r="F24" s="15" t="s">
        <v>38</v>
      </c>
      <c r="G24" s="15" t="s">
        <v>44</v>
      </c>
      <c r="H24" s="15" t="s">
        <v>38</v>
      </c>
      <c r="I24" s="15" t="s">
        <v>54</v>
      </c>
      <c r="J24" s="15" t="s">
        <v>54</v>
      </c>
      <c r="K24" s="23">
        <f t="shared" si="0"/>
        <v>14.5</v>
      </c>
      <c r="L24" s="15">
        <v>8</v>
      </c>
      <c r="M24" s="24">
        <v>100</v>
      </c>
      <c r="N24" s="25">
        <v>85</v>
      </c>
      <c r="O24" s="25">
        <v>60</v>
      </c>
      <c r="P24" s="26">
        <f t="shared" si="1"/>
        <v>65</v>
      </c>
      <c r="Q24" s="29">
        <f t="shared" si="2"/>
        <v>65</v>
      </c>
      <c r="R24" s="29">
        <f t="shared" si="3"/>
        <v>65</v>
      </c>
    </row>
    <row r="25" spans="1:18">
      <c r="A25" s="15">
        <v>21</v>
      </c>
      <c r="B25" s="30" t="s">
        <v>85</v>
      </c>
      <c r="C25" s="30" t="s">
        <v>86</v>
      </c>
      <c r="D25" s="30" t="s">
        <v>42</v>
      </c>
      <c r="E25" s="15" t="s">
        <v>53</v>
      </c>
      <c r="F25" s="15" t="s">
        <v>44</v>
      </c>
      <c r="G25" s="15" t="s">
        <v>43</v>
      </c>
      <c r="H25" s="15" t="s">
        <v>36</v>
      </c>
      <c r="I25" s="15" t="s">
        <v>43</v>
      </c>
      <c r="J25" s="15" t="s">
        <v>39</v>
      </c>
      <c r="K25" s="23">
        <f t="shared" si="0"/>
        <v>21</v>
      </c>
      <c r="L25" s="15">
        <v>8</v>
      </c>
      <c r="M25" s="24">
        <v>94</v>
      </c>
      <c r="N25" s="25">
        <v>85</v>
      </c>
      <c r="O25" s="25">
        <v>77</v>
      </c>
      <c r="P25" s="26">
        <f t="shared" si="1"/>
        <v>77.7</v>
      </c>
      <c r="Q25" s="29">
        <f t="shared" si="2"/>
        <v>76.8</v>
      </c>
      <c r="R25" s="29">
        <f t="shared" si="3"/>
        <v>78.6</v>
      </c>
    </row>
    <row r="26" spans="1:18">
      <c r="A26" s="15">
        <v>22</v>
      </c>
      <c r="B26" s="30" t="s">
        <v>87</v>
      </c>
      <c r="C26" s="30" t="s">
        <v>88</v>
      </c>
      <c r="D26" s="30" t="s">
        <v>35</v>
      </c>
      <c r="E26" s="15" t="s">
        <v>38</v>
      </c>
      <c r="F26" s="15" t="s">
        <v>53</v>
      </c>
      <c r="G26" s="15" t="s">
        <v>37</v>
      </c>
      <c r="H26" s="15" t="s">
        <v>54</v>
      </c>
      <c r="I26" s="15" t="s">
        <v>43</v>
      </c>
      <c r="J26" s="15" t="s">
        <v>39</v>
      </c>
      <c r="K26" s="23">
        <f t="shared" si="0"/>
        <v>19</v>
      </c>
      <c r="L26" s="15">
        <v>8</v>
      </c>
      <c r="M26" s="24">
        <v>100</v>
      </c>
      <c r="N26" s="25">
        <v>85</v>
      </c>
      <c r="O26" s="25">
        <v>69</v>
      </c>
      <c r="P26" s="26">
        <f t="shared" si="1"/>
        <v>73.1</v>
      </c>
      <c r="Q26" s="29">
        <f t="shared" si="2"/>
        <v>74</v>
      </c>
      <c r="R26" s="29">
        <f t="shared" si="3"/>
        <v>72.2</v>
      </c>
    </row>
    <row r="27" spans="1:18">
      <c r="A27" s="15">
        <v>23</v>
      </c>
      <c r="B27" s="30" t="s">
        <v>89</v>
      </c>
      <c r="C27" s="30" t="s">
        <v>90</v>
      </c>
      <c r="D27" s="30" t="s">
        <v>35</v>
      </c>
      <c r="E27" s="15" t="s">
        <v>37</v>
      </c>
      <c r="F27" s="15" t="s">
        <v>37</v>
      </c>
      <c r="G27" s="15" t="s">
        <v>43</v>
      </c>
      <c r="H27" s="15" t="s">
        <v>38</v>
      </c>
      <c r="I27" s="15" t="s">
        <v>37</v>
      </c>
      <c r="J27" s="15" t="s">
        <v>39</v>
      </c>
      <c r="K27" s="23">
        <f t="shared" si="0"/>
        <v>20.5</v>
      </c>
      <c r="L27" s="15">
        <v>8</v>
      </c>
      <c r="M27" s="24">
        <v>100</v>
      </c>
      <c r="N27" s="25">
        <v>85</v>
      </c>
      <c r="O27" s="25">
        <v>57</v>
      </c>
      <c r="P27" s="26">
        <f t="shared" si="1"/>
        <v>69.8</v>
      </c>
      <c r="Q27" s="29">
        <f t="shared" si="2"/>
        <v>77</v>
      </c>
      <c r="R27" s="29">
        <f t="shared" si="3"/>
        <v>62.6</v>
      </c>
    </row>
    <row r="28" spans="1:18">
      <c r="A28" s="15">
        <v>24</v>
      </c>
      <c r="B28" s="30" t="s">
        <v>91</v>
      </c>
      <c r="C28" s="30" t="s">
        <v>92</v>
      </c>
      <c r="D28" s="30" t="s">
        <v>35</v>
      </c>
      <c r="E28" s="15" t="s">
        <v>38</v>
      </c>
      <c r="F28" s="15" t="s">
        <v>44</v>
      </c>
      <c r="G28" s="15" t="s">
        <v>43</v>
      </c>
      <c r="H28" s="15" t="s">
        <v>38</v>
      </c>
      <c r="I28" s="15" t="s">
        <v>37</v>
      </c>
      <c r="J28" s="15" t="s">
        <v>39</v>
      </c>
      <c r="K28" s="23">
        <f t="shared" si="0"/>
        <v>17</v>
      </c>
      <c r="L28" s="15">
        <v>9</v>
      </c>
      <c r="M28" s="24">
        <v>100</v>
      </c>
      <c r="N28" s="25">
        <v>85</v>
      </c>
      <c r="O28" s="25">
        <v>59</v>
      </c>
      <c r="P28" s="26">
        <f t="shared" si="1"/>
        <v>68.1</v>
      </c>
      <c r="Q28" s="29">
        <f t="shared" si="2"/>
        <v>72</v>
      </c>
      <c r="R28" s="29">
        <f t="shared" si="3"/>
        <v>64.2</v>
      </c>
    </row>
    <row r="29" spans="1:18">
      <c r="A29" s="15">
        <v>25</v>
      </c>
      <c r="B29" s="30" t="s">
        <v>93</v>
      </c>
      <c r="C29" s="30" t="s">
        <v>94</v>
      </c>
      <c r="D29" s="30" t="s">
        <v>35</v>
      </c>
      <c r="E29" s="15" t="s">
        <v>53</v>
      </c>
      <c r="F29" s="15" t="s">
        <v>53</v>
      </c>
      <c r="G29" s="15" t="s">
        <v>37</v>
      </c>
      <c r="H29" s="15" t="s">
        <v>39</v>
      </c>
      <c r="I29" s="15" t="s">
        <v>36</v>
      </c>
      <c r="J29" s="15" t="s">
        <v>53</v>
      </c>
      <c r="K29" s="23">
        <f t="shared" si="0"/>
        <v>24.5</v>
      </c>
      <c r="L29" s="15">
        <v>9</v>
      </c>
      <c r="M29" s="24">
        <v>100</v>
      </c>
      <c r="N29" s="25">
        <v>80</v>
      </c>
      <c r="O29" s="25">
        <v>67</v>
      </c>
      <c r="P29" s="26">
        <f t="shared" si="1"/>
        <v>78.3</v>
      </c>
      <c r="Q29" s="29">
        <f t="shared" si="2"/>
        <v>87</v>
      </c>
      <c r="R29" s="29">
        <f t="shared" si="3"/>
        <v>69.6</v>
      </c>
    </row>
    <row r="30" spans="1:18">
      <c r="A30" s="15">
        <v>26</v>
      </c>
      <c r="B30" s="30" t="s">
        <v>95</v>
      </c>
      <c r="C30" s="30" t="s">
        <v>96</v>
      </c>
      <c r="D30" s="30" t="s">
        <v>35</v>
      </c>
      <c r="E30" s="15" t="s">
        <v>36</v>
      </c>
      <c r="F30" s="15" t="s">
        <v>36</v>
      </c>
      <c r="G30" s="15" t="s">
        <v>38</v>
      </c>
      <c r="H30" s="15" t="s">
        <v>38</v>
      </c>
      <c r="I30" s="15" t="s">
        <v>38</v>
      </c>
      <c r="J30" s="15" t="s">
        <v>47</v>
      </c>
      <c r="K30" s="23">
        <f t="shared" si="0"/>
        <v>10.5</v>
      </c>
      <c r="L30" s="15">
        <v>8</v>
      </c>
      <c r="M30" s="24">
        <v>100</v>
      </c>
      <c r="N30" s="25">
        <v>70</v>
      </c>
      <c r="O30" s="25">
        <v>64</v>
      </c>
      <c r="P30" s="26">
        <f t="shared" si="1"/>
        <v>61.1</v>
      </c>
      <c r="Q30" s="29">
        <f t="shared" si="2"/>
        <v>57</v>
      </c>
      <c r="R30" s="29">
        <f t="shared" si="3"/>
        <v>65.2</v>
      </c>
    </row>
    <row r="31" spans="1:18">
      <c r="A31" s="15">
        <v>27</v>
      </c>
      <c r="B31" s="30" t="s">
        <v>97</v>
      </c>
      <c r="C31" s="30" t="s">
        <v>98</v>
      </c>
      <c r="D31" s="30" t="s">
        <v>35</v>
      </c>
      <c r="E31" s="15" t="s">
        <v>43</v>
      </c>
      <c r="F31" s="15" t="s">
        <v>43</v>
      </c>
      <c r="G31" s="15" t="s">
        <v>38</v>
      </c>
      <c r="H31" s="15" t="s">
        <v>38</v>
      </c>
      <c r="I31" s="15" t="s">
        <v>39</v>
      </c>
      <c r="J31" s="15" t="s">
        <v>44</v>
      </c>
      <c r="K31" s="23">
        <f t="shared" si="0"/>
        <v>16</v>
      </c>
      <c r="L31" s="15">
        <v>8</v>
      </c>
      <c r="M31" s="24">
        <v>92</v>
      </c>
      <c r="N31" s="25">
        <v>85</v>
      </c>
      <c r="O31" s="25">
        <v>67</v>
      </c>
      <c r="P31" s="26">
        <f t="shared" si="1"/>
        <v>68.5</v>
      </c>
      <c r="Q31" s="29">
        <f t="shared" si="2"/>
        <v>66.4</v>
      </c>
      <c r="R31" s="29">
        <f t="shared" si="3"/>
        <v>70.6</v>
      </c>
    </row>
    <row r="32" spans="1:18">
      <c r="A32" s="15">
        <v>28</v>
      </c>
      <c r="B32" s="30" t="s">
        <v>99</v>
      </c>
      <c r="C32" s="30" t="s">
        <v>100</v>
      </c>
      <c r="D32" s="30" t="s">
        <v>35</v>
      </c>
      <c r="E32" s="15" t="s">
        <v>53</v>
      </c>
      <c r="F32" s="15" t="s">
        <v>53</v>
      </c>
      <c r="G32" s="15" t="s">
        <v>36</v>
      </c>
      <c r="H32" s="15" t="s">
        <v>54</v>
      </c>
      <c r="I32" s="15" t="s">
        <v>43</v>
      </c>
      <c r="J32" s="15" t="s">
        <v>37</v>
      </c>
      <c r="K32" s="23">
        <f t="shared" si="0"/>
        <v>23.5</v>
      </c>
      <c r="L32" s="15">
        <v>7</v>
      </c>
      <c r="M32" s="24">
        <v>100</v>
      </c>
      <c r="N32" s="25">
        <v>85</v>
      </c>
      <c r="O32" s="25">
        <v>56</v>
      </c>
      <c r="P32" s="26">
        <f t="shared" si="1"/>
        <v>71.4</v>
      </c>
      <c r="Q32" s="29">
        <f t="shared" si="2"/>
        <v>81</v>
      </c>
      <c r="R32" s="29">
        <f t="shared" si="3"/>
        <v>61.8</v>
      </c>
    </row>
    <row r="33" spans="1:18">
      <c r="A33" s="15">
        <v>29</v>
      </c>
      <c r="B33" s="30" t="s">
        <v>101</v>
      </c>
      <c r="C33" s="30" t="s">
        <v>102</v>
      </c>
      <c r="D33" s="30" t="s">
        <v>35</v>
      </c>
      <c r="E33" s="15" t="s">
        <v>36</v>
      </c>
      <c r="F33" s="15" t="s">
        <v>36</v>
      </c>
      <c r="G33" s="15" t="s">
        <v>37</v>
      </c>
      <c r="H33" s="15" t="s">
        <v>43</v>
      </c>
      <c r="I33" s="15" t="s">
        <v>44</v>
      </c>
      <c r="J33" s="15" t="s">
        <v>43</v>
      </c>
      <c r="K33" s="23">
        <f t="shared" si="0"/>
        <v>21.5</v>
      </c>
      <c r="L33" s="15">
        <v>8</v>
      </c>
      <c r="M33" s="24">
        <v>100</v>
      </c>
      <c r="N33" s="25">
        <v>85</v>
      </c>
      <c r="O33" s="25">
        <v>67</v>
      </c>
      <c r="P33" s="26">
        <f t="shared" si="1"/>
        <v>74.8</v>
      </c>
      <c r="Q33" s="29">
        <f t="shared" si="2"/>
        <v>79</v>
      </c>
      <c r="R33" s="29">
        <f t="shared" si="3"/>
        <v>70.6</v>
      </c>
    </row>
    <row r="34" spans="1:18">
      <c r="A34" s="15">
        <v>30</v>
      </c>
      <c r="B34" s="30" t="s">
        <v>103</v>
      </c>
      <c r="C34" s="30" t="s">
        <v>104</v>
      </c>
      <c r="D34" s="30" t="s">
        <v>42</v>
      </c>
      <c r="E34" s="15" t="s">
        <v>53</v>
      </c>
      <c r="F34" s="15" t="s">
        <v>43</v>
      </c>
      <c r="G34" s="15" t="s">
        <v>37</v>
      </c>
      <c r="H34" s="15" t="s">
        <v>38</v>
      </c>
      <c r="I34" s="15" t="s">
        <v>38</v>
      </c>
      <c r="J34" s="15" t="s">
        <v>38</v>
      </c>
      <c r="K34" s="23">
        <f t="shared" si="0"/>
        <v>17.5</v>
      </c>
      <c r="L34" s="15">
        <v>8</v>
      </c>
      <c r="M34" s="24">
        <v>100</v>
      </c>
      <c r="N34" s="25">
        <v>85</v>
      </c>
      <c r="O34" s="25">
        <v>46</v>
      </c>
      <c r="P34" s="26">
        <f t="shared" si="1"/>
        <v>62.4</v>
      </c>
      <c r="Q34" s="29">
        <f t="shared" si="2"/>
        <v>71</v>
      </c>
      <c r="R34" s="29">
        <f t="shared" si="3"/>
        <v>53.8</v>
      </c>
    </row>
    <row r="35" spans="1:18">
      <c r="A35" s="15">
        <v>31</v>
      </c>
      <c r="B35" s="30" t="s">
        <v>105</v>
      </c>
      <c r="C35" s="30" t="s">
        <v>106</v>
      </c>
      <c r="D35" s="30" t="s">
        <v>35</v>
      </c>
      <c r="E35" s="15" t="s">
        <v>36</v>
      </c>
      <c r="F35" s="15" t="s">
        <v>53</v>
      </c>
      <c r="G35" s="15" t="s">
        <v>107</v>
      </c>
      <c r="H35" s="15" t="s">
        <v>36</v>
      </c>
      <c r="I35" s="15" t="s">
        <v>43</v>
      </c>
      <c r="J35" s="15" t="s">
        <v>43</v>
      </c>
      <c r="K35" s="23">
        <f t="shared" si="0"/>
        <v>18</v>
      </c>
      <c r="L35" s="15">
        <v>8</v>
      </c>
      <c r="M35" s="24">
        <v>100</v>
      </c>
      <c r="N35" s="25">
        <v>85</v>
      </c>
      <c r="O35" s="25">
        <v>52</v>
      </c>
      <c r="P35" s="26">
        <f t="shared" si="1"/>
        <v>65.3</v>
      </c>
      <c r="Q35" s="29">
        <f t="shared" si="2"/>
        <v>72</v>
      </c>
      <c r="R35" s="29">
        <f t="shared" si="3"/>
        <v>58.6</v>
      </c>
    </row>
    <row r="36" spans="1:18">
      <c r="A36" s="15">
        <v>32</v>
      </c>
      <c r="B36" s="30" t="s">
        <v>108</v>
      </c>
      <c r="C36" s="30" t="s">
        <v>109</v>
      </c>
      <c r="D36" s="30" t="s">
        <v>35</v>
      </c>
      <c r="E36" s="15" t="s">
        <v>53</v>
      </c>
      <c r="F36" s="15" t="s">
        <v>44</v>
      </c>
      <c r="G36" s="15" t="s">
        <v>36</v>
      </c>
      <c r="H36" s="15" t="s">
        <v>39</v>
      </c>
      <c r="I36" s="15" t="s">
        <v>39</v>
      </c>
      <c r="J36" s="15" t="s">
        <v>38</v>
      </c>
      <c r="K36" s="23">
        <f t="shared" si="0"/>
        <v>17.5</v>
      </c>
      <c r="L36" s="15">
        <v>8</v>
      </c>
      <c r="M36" s="24">
        <v>100</v>
      </c>
      <c r="N36" s="25">
        <v>85</v>
      </c>
      <c r="O36" s="25">
        <v>44</v>
      </c>
      <c r="P36" s="26">
        <f t="shared" si="1"/>
        <v>61.6</v>
      </c>
      <c r="Q36" s="29">
        <f t="shared" si="2"/>
        <v>71</v>
      </c>
      <c r="R36" s="29">
        <f t="shared" si="3"/>
        <v>52.2</v>
      </c>
    </row>
    <row r="37" spans="1:18">
      <c r="A37" s="15">
        <v>33</v>
      </c>
      <c r="B37" s="30" t="s">
        <v>110</v>
      </c>
      <c r="C37" s="30" t="s">
        <v>111</v>
      </c>
      <c r="D37" s="30" t="s">
        <v>35</v>
      </c>
      <c r="E37" s="15" t="s">
        <v>53</v>
      </c>
      <c r="F37" s="15" t="s">
        <v>53</v>
      </c>
      <c r="G37" s="15" t="s">
        <v>53</v>
      </c>
      <c r="H37" s="15" t="s">
        <v>37</v>
      </c>
      <c r="I37" s="15" t="s">
        <v>53</v>
      </c>
      <c r="J37" s="15" t="s">
        <v>53</v>
      </c>
      <c r="K37" s="23">
        <f t="shared" ref="K37:K56" si="4">COUNTIF(E37:J37,"A+")*5+COUNTIF(E37:J37,"A")*4.5+COUNTIF(E37:J37,"B+")*4+COUNTIF(E37:J37,"B")*3.5+COUNTIF(E37:J37,"C+")*3+COUNTIF(E37:J37,"C")*2.5+COUNTIF(E37:J37,"C-")*2+COUNTIF(E37:J37,"D")*1.5</f>
        <v>29.5</v>
      </c>
      <c r="L37" s="15">
        <v>10</v>
      </c>
      <c r="M37" s="24">
        <v>100</v>
      </c>
      <c r="N37" s="25">
        <v>100</v>
      </c>
      <c r="O37" s="25">
        <v>74</v>
      </c>
      <c r="P37" s="26">
        <f t="shared" ref="P37:P56" si="5">K37+L37*1+M37*0.1+N37*0.1+O37*0.4</f>
        <v>89.1</v>
      </c>
      <c r="Q37" s="29">
        <f t="shared" ref="Q37:Q56" si="6">(K37+L37+M37*0.1)*2</f>
        <v>99</v>
      </c>
      <c r="R37" s="29">
        <f t="shared" si="3"/>
        <v>79.2</v>
      </c>
    </row>
    <row r="38" spans="1:18">
      <c r="A38" s="15">
        <v>34</v>
      </c>
      <c r="B38" s="30" t="s">
        <v>112</v>
      </c>
      <c r="C38" s="30" t="s">
        <v>113</v>
      </c>
      <c r="D38" s="30" t="s">
        <v>35</v>
      </c>
      <c r="E38" s="15" t="s">
        <v>53</v>
      </c>
      <c r="F38" s="15" t="s">
        <v>53</v>
      </c>
      <c r="G38" s="15" t="s">
        <v>43</v>
      </c>
      <c r="H38" s="15" t="s">
        <v>107</v>
      </c>
      <c r="I38" s="15" t="s">
        <v>38</v>
      </c>
      <c r="J38" s="15" t="s">
        <v>38</v>
      </c>
      <c r="K38" s="23">
        <f t="shared" si="4"/>
        <v>16.5</v>
      </c>
      <c r="L38" s="15">
        <v>8</v>
      </c>
      <c r="M38" s="24">
        <v>100</v>
      </c>
      <c r="N38" s="25">
        <v>85</v>
      </c>
      <c r="O38" s="25">
        <v>69</v>
      </c>
      <c r="P38" s="26">
        <f t="shared" si="5"/>
        <v>70.6</v>
      </c>
      <c r="Q38" s="29">
        <f t="shared" si="6"/>
        <v>69</v>
      </c>
      <c r="R38" s="29">
        <f t="shared" si="3"/>
        <v>72.2</v>
      </c>
    </row>
    <row r="39" spans="1:18">
      <c r="A39" s="15">
        <v>35</v>
      </c>
      <c r="B39" s="30" t="s">
        <v>114</v>
      </c>
      <c r="C39" s="30" t="s">
        <v>115</v>
      </c>
      <c r="D39" s="30" t="s">
        <v>42</v>
      </c>
      <c r="E39" s="15" t="s">
        <v>53</v>
      </c>
      <c r="F39" s="15" t="s">
        <v>37</v>
      </c>
      <c r="G39" s="15" t="s">
        <v>36</v>
      </c>
      <c r="H39" s="15" t="s">
        <v>36</v>
      </c>
      <c r="I39" s="15" t="s">
        <v>37</v>
      </c>
      <c r="J39" s="15" t="s">
        <v>44</v>
      </c>
      <c r="K39" s="23">
        <f t="shared" si="4"/>
        <v>24</v>
      </c>
      <c r="L39" s="15">
        <v>8</v>
      </c>
      <c r="M39" s="24">
        <v>100</v>
      </c>
      <c r="N39" s="25">
        <v>85</v>
      </c>
      <c r="O39" s="25">
        <v>80</v>
      </c>
      <c r="P39" s="26">
        <f t="shared" si="5"/>
        <v>82.5</v>
      </c>
      <c r="Q39" s="29">
        <f t="shared" si="6"/>
        <v>84</v>
      </c>
      <c r="R39" s="29">
        <f t="shared" si="3"/>
        <v>81</v>
      </c>
    </row>
    <row r="40" spans="1:18">
      <c r="A40" s="15">
        <v>36</v>
      </c>
      <c r="B40" s="30" t="s">
        <v>116</v>
      </c>
      <c r="C40" s="30" t="s">
        <v>117</v>
      </c>
      <c r="D40" s="30" t="s">
        <v>42</v>
      </c>
      <c r="E40" s="15" t="s">
        <v>38</v>
      </c>
      <c r="F40" s="15" t="s">
        <v>38</v>
      </c>
      <c r="G40" s="15" t="s">
        <v>47</v>
      </c>
      <c r="H40" s="15" t="s">
        <v>47</v>
      </c>
      <c r="I40" s="15" t="s">
        <v>47</v>
      </c>
      <c r="J40" s="15" t="s">
        <v>47</v>
      </c>
      <c r="K40" s="23">
        <f t="shared" si="4"/>
        <v>3</v>
      </c>
      <c r="L40" s="15">
        <v>8</v>
      </c>
      <c r="M40" s="24">
        <v>84</v>
      </c>
      <c r="N40" s="25">
        <v>80</v>
      </c>
      <c r="O40" s="25">
        <v>44</v>
      </c>
      <c r="P40" s="26">
        <f t="shared" si="5"/>
        <v>45</v>
      </c>
      <c r="Q40" s="29">
        <f t="shared" si="6"/>
        <v>38.8</v>
      </c>
      <c r="R40" s="29">
        <f t="shared" si="3"/>
        <v>51.2</v>
      </c>
    </row>
    <row r="41" spans="1:18">
      <c r="A41" s="15">
        <v>37</v>
      </c>
      <c r="B41" s="30" t="s">
        <v>118</v>
      </c>
      <c r="C41" s="31" t="s">
        <v>119</v>
      </c>
      <c r="D41" s="30" t="s">
        <v>35</v>
      </c>
      <c r="E41" s="15" t="s">
        <v>43</v>
      </c>
      <c r="F41" s="15" t="s">
        <v>54</v>
      </c>
      <c r="G41" s="15" t="s">
        <v>43</v>
      </c>
      <c r="H41" s="15" t="s">
        <v>107</v>
      </c>
      <c r="I41" s="15" t="s">
        <v>36</v>
      </c>
      <c r="J41" s="15" t="s">
        <v>43</v>
      </c>
      <c r="K41" s="23">
        <f t="shared" si="4"/>
        <v>16</v>
      </c>
      <c r="L41" s="15">
        <v>8</v>
      </c>
      <c r="M41" s="24">
        <v>100</v>
      </c>
      <c r="N41" s="25">
        <v>60</v>
      </c>
      <c r="O41" s="25">
        <v>38</v>
      </c>
      <c r="P41" s="26">
        <f t="shared" si="5"/>
        <v>55.2</v>
      </c>
      <c r="Q41" s="29">
        <f t="shared" si="6"/>
        <v>68</v>
      </c>
      <c r="R41" s="29">
        <f t="shared" si="3"/>
        <v>42.4</v>
      </c>
    </row>
    <row r="42" spans="1:18">
      <c r="A42" s="15">
        <v>38</v>
      </c>
      <c r="B42" s="30" t="s">
        <v>120</v>
      </c>
      <c r="C42" s="30" t="s">
        <v>121</v>
      </c>
      <c r="D42" s="30" t="s">
        <v>42</v>
      </c>
      <c r="E42" s="15" t="s">
        <v>37</v>
      </c>
      <c r="F42" s="15" t="s">
        <v>36</v>
      </c>
      <c r="G42" s="15" t="s">
        <v>44</v>
      </c>
      <c r="H42" s="15" t="s">
        <v>44</v>
      </c>
      <c r="I42" s="15" t="s">
        <v>44</v>
      </c>
      <c r="J42" s="15" t="s">
        <v>39</v>
      </c>
      <c r="K42" s="23">
        <f t="shared" si="4"/>
        <v>21.5</v>
      </c>
      <c r="L42" s="15">
        <v>8</v>
      </c>
      <c r="M42" s="24">
        <v>97</v>
      </c>
      <c r="N42" s="25">
        <v>70</v>
      </c>
      <c r="O42" s="25">
        <v>40</v>
      </c>
      <c r="P42" s="26">
        <f t="shared" si="5"/>
        <v>62.2</v>
      </c>
      <c r="Q42" s="29">
        <f t="shared" si="6"/>
        <v>78.4</v>
      </c>
      <c r="R42" s="29">
        <f t="shared" si="3"/>
        <v>46</v>
      </c>
    </row>
    <row r="43" spans="1:18">
      <c r="A43" s="15">
        <v>39</v>
      </c>
      <c r="B43" s="30" t="s">
        <v>122</v>
      </c>
      <c r="C43" s="30" t="s">
        <v>123</v>
      </c>
      <c r="D43" s="30" t="s">
        <v>35</v>
      </c>
      <c r="E43" s="15" t="s">
        <v>38</v>
      </c>
      <c r="F43" s="15" t="s">
        <v>47</v>
      </c>
      <c r="G43" s="15" t="s">
        <v>38</v>
      </c>
      <c r="H43" s="15" t="s">
        <v>47</v>
      </c>
      <c r="I43" s="15" t="s">
        <v>47</v>
      </c>
      <c r="J43" s="15" t="s">
        <v>47</v>
      </c>
      <c r="K43" s="23">
        <f t="shared" si="4"/>
        <v>3</v>
      </c>
      <c r="L43" s="15">
        <v>7</v>
      </c>
      <c r="M43" s="24">
        <v>99</v>
      </c>
      <c r="N43" s="25">
        <v>70</v>
      </c>
      <c r="O43" s="25">
        <v>44</v>
      </c>
      <c r="P43" s="26">
        <f t="shared" si="5"/>
        <v>44.5</v>
      </c>
      <c r="Q43" s="29">
        <f t="shared" si="6"/>
        <v>39.8</v>
      </c>
      <c r="R43" s="29">
        <f t="shared" si="3"/>
        <v>49.2</v>
      </c>
    </row>
    <row r="44" spans="1:18">
      <c r="A44" s="15">
        <v>40</v>
      </c>
      <c r="B44" s="30" t="s">
        <v>124</v>
      </c>
      <c r="C44" s="30" t="s">
        <v>125</v>
      </c>
      <c r="D44" s="30" t="s">
        <v>35</v>
      </c>
      <c r="E44" s="15" t="s">
        <v>38</v>
      </c>
      <c r="F44" s="15" t="s">
        <v>37</v>
      </c>
      <c r="G44" s="15" t="s">
        <v>43</v>
      </c>
      <c r="H44" s="15" t="s">
        <v>107</v>
      </c>
      <c r="I44" s="15" t="s">
        <v>44</v>
      </c>
      <c r="J44" s="15" t="s">
        <v>36</v>
      </c>
      <c r="K44" s="23">
        <f t="shared" si="4"/>
        <v>16.5</v>
      </c>
      <c r="L44" s="15">
        <v>7</v>
      </c>
      <c r="M44" s="24">
        <v>94</v>
      </c>
      <c r="N44" s="25">
        <v>80</v>
      </c>
      <c r="O44" s="25">
        <v>58</v>
      </c>
      <c r="P44" s="26">
        <f t="shared" si="5"/>
        <v>64.1</v>
      </c>
      <c r="Q44" s="29">
        <f t="shared" si="6"/>
        <v>65.8</v>
      </c>
      <c r="R44" s="29">
        <f t="shared" si="3"/>
        <v>62.4</v>
      </c>
    </row>
    <row r="45" spans="1:18">
      <c r="A45" s="15">
        <v>41</v>
      </c>
      <c r="B45" s="30" t="s">
        <v>126</v>
      </c>
      <c r="C45" s="30" t="s">
        <v>127</v>
      </c>
      <c r="D45" s="30" t="s">
        <v>42</v>
      </c>
      <c r="E45" s="15" t="s">
        <v>36</v>
      </c>
      <c r="F45" s="15" t="s">
        <v>38</v>
      </c>
      <c r="G45" s="15" t="s">
        <v>38</v>
      </c>
      <c r="H45" s="15" t="s">
        <v>38</v>
      </c>
      <c r="I45" s="15" t="s">
        <v>39</v>
      </c>
      <c r="J45" s="15" t="s">
        <v>47</v>
      </c>
      <c r="K45" s="23">
        <f t="shared" si="4"/>
        <v>9.5</v>
      </c>
      <c r="L45" s="15">
        <v>8</v>
      </c>
      <c r="M45" s="24">
        <v>94</v>
      </c>
      <c r="N45" s="25">
        <v>70</v>
      </c>
      <c r="O45" s="25" t="s">
        <v>128</v>
      </c>
      <c r="P45" s="26" t="e">
        <f t="shared" si="5"/>
        <v>#VALUE!</v>
      </c>
      <c r="Q45" s="29">
        <f t="shared" si="6"/>
        <v>53.8</v>
      </c>
      <c r="R45" s="29" t="e">
        <f>(100*0.1+O45*0.4)*2</f>
        <v>#VALUE!</v>
      </c>
    </row>
    <row r="46" spans="1:18">
      <c r="A46" s="15">
        <v>42</v>
      </c>
      <c r="B46" s="30" t="s">
        <v>129</v>
      </c>
      <c r="C46" s="30" t="s">
        <v>130</v>
      </c>
      <c r="D46" s="30" t="s">
        <v>35</v>
      </c>
      <c r="E46" s="15" t="s">
        <v>37</v>
      </c>
      <c r="F46" s="15" t="s">
        <v>37</v>
      </c>
      <c r="G46" s="15" t="s">
        <v>43</v>
      </c>
      <c r="H46" s="15" t="s">
        <v>54</v>
      </c>
      <c r="I46" s="15" t="s">
        <v>44</v>
      </c>
      <c r="J46" s="15" t="s">
        <v>36</v>
      </c>
      <c r="K46" s="23">
        <f t="shared" si="4"/>
        <v>22</v>
      </c>
      <c r="L46" s="15">
        <v>8</v>
      </c>
      <c r="M46" s="24">
        <v>100</v>
      </c>
      <c r="N46" s="25">
        <v>80</v>
      </c>
      <c r="O46" s="25">
        <v>59</v>
      </c>
      <c r="P46" s="26">
        <f t="shared" si="5"/>
        <v>71.6</v>
      </c>
      <c r="Q46" s="29">
        <f t="shared" si="6"/>
        <v>80</v>
      </c>
      <c r="R46" s="29">
        <f t="shared" ref="R46:R56" si="7">(N46*0.1+O46*0.4)*2</f>
        <v>63.2</v>
      </c>
    </row>
    <row r="47" spans="1:18">
      <c r="A47" s="15">
        <v>43</v>
      </c>
      <c r="B47" s="30" t="s">
        <v>131</v>
      </c>
      <c r="C47" s="31" t="s">
        <v>132</v>
      </c>
      <c r="D47" s="30" t="s">
        <v>35</v>
      </c>
      <c r="E47" s="15" t="s">
        <v>36</v>
      </c>
      <c r="F47" s="15" t="s">
        <v>38</v>
      </c>
      <c r="G47" s="15" t="s">
        <v>43</v>
      </c>
      <c r="H47" s="15" t="s">
        <v>54</v>
      </c>
      <c r="I47" s="15" t="s">
        <v>44</v>
      </c>
      <c r="J47" s="15" t="s">
        <v>43</v>
      </c>
      <c r="K47" s="23">
        <f t="shared" si="4"/>
        <v>18</v>
      </c>
      <c r="L47" s="15">
        <v>8</v>
      </c>
      <c r="M47" s="24">
        <v>94</v>
      </c>
      <c r="N47" s="25">
        <v>80</v>
      </c>
      <c r="O47" s="25">
        <v>44</v>
      </c>
      <c r="P47" s="26">
        <f t="shared" si="5"/>
        <v>61</v>
      </c>
      <c r="Q47" s="29">
        <f t="shared" si="6"/>
        <v>70.8</v>
      </c>
      <c r="R47" s="29">
        <f t="shared" si="7"/>
        <v>51.2</v>
      </c>
    </row>
    <row r="48" spans="1:18">
      <c r="A48" s="15">
        <v>44</v>
      </c>
      <c r="B48" s="30" t="s">
        <v>133</v>
      </c>
      <c r="C48" s="30" t="s">
        <v>134</v>
      </c>
      <c r="D48" s="30" t="s">
        <v>42</v>
      </c>
      <c r="E48" s="15" t="s">
        <v>38</v>
      </c>
      <c r="F48" s="15" t="s">
        <v>43</v>
      </c>
      <c r="G48" s="15" t="s">
        <v>54</v>
      </c>
      <c r="H48" s="15" t="s">
        <v>38</v>
      </c>
      <c r="I48" s="15" t="s">
        <v>39</v>
      </c>
      <c r="J48" s="15" t="s">
        <v>54</v>
      </c>
      <c r="K48" s="23">
        <f t="shared" si="4"/>
        <v>13.5</v>
      </c>
      <c r="L48" s="15">
        <v>8</v>
      </c>
      <c r="M48" s="24">
        <v>100</v>
      </c>
      <c r="N48" s="25">
        <f>70+10</f>
        <v>80</v>
      </c>
      <c r="O48" s="25">
        <v>53</v>
      </c>
      <c r="P48" s="26">
        <f t="shared" si="5"/>
        <v>60.7</v>
      </c>
      <c r="Q48" s="29">
        <f t="shared" si="6"/>
        <v>63</v>
      </c>
      <c r="R48" s="29">
        <f t="shared" si="7"/>
        <v>58.4</v>
      </c>
    </row>
    <row r="49" spans="1:18">
      <c r="A49" s="15">
        <v>45</v>
      </c>
      <c r="B49" s="30" t="s">
        <v>135</v>
      </c>
      <c r="C49" s="30" t="s">
        <v>136</v>
      </c>
      <c r="D49" s="30" t="s">
        <v>35</v>
      </c>
      <c r="E49" s="15" t="s">
        <v>36</v>
      </c>
      <c r="F49" s="15" t="s">
        <v>39</v>
      </c>
      <c r="G49" s="15" t="s">
        <v>38</v>
      </c>
      <c r="H49" s="15" t="s">
        <v>54</v>
      </c>
      <c r="I49" s="15" t="s">
        <v>44</v>
      </c>
      <c r="J49" s="15" t="s">
        <v>43</v>
      </c>
      <c r="K49" s="23">
        <f t="shared" si="4"/>
        <v>16.5</v>
      </c>
      <c r="L49" s="15">
        <v>8</v>
      </c>
      <c r="M49" s="24">
        <v>100</v>
      </c>
      <c r="N49" s="25">
        <v>70</v>
      </c>
      <c r="O49" s="25">
        <v>70</v>
      </c>
      <c r="P49" s="26">
        <f t="shared" si="5"/>
        <v>69.5</v>
      </c>
      <c r="Q49" s="29">
        <f t="shared" si="6"/>
        <v>69</v>
      </c>
      <c r="R49" s="29">
        <f t="shared" si="7"/>
        <v>70</v>
      </c>
    </row>
    <row r="50" spans="1:18">
      <c r="A50" s="15">
        <v>46</v>
      </c>
      <c r="B50" s="30" t="s">
        <v>137</v>
      </c>
      <c r="C50" s="31" t="s">
        <v>138</v>
      </c>
      <c r="D50" s="30" t="s">
        <v>35</v>
      </c>
      <c r="E50" s="15" t="s">
        <v>36</v>
      </c>
      <c r="F50" s="15" t="s">
        <v>36</v>
      </c>
      <c r="G50" s="15" t="s">
        <v>54</v>
      </c>
      <c r="H50" s="15" t="s">
        <v>38</v>
      </c>
      <c r="I50" s="15" t="s">
        <v>36</v>
      </c>
      <c r="J50" s="15" t="s">
        <v>44</v>
      </c>
      <c r="K50" s="23">
        <f t="shared" si="4"/>
        <v>17</v>
      </c>
      <c r="L50" s="15">
        <v>8</v>
      </c>
      <c r="M50" s="32">
        <v>100</v>
      </c>
      <c r="N50" s="25">
        <v>80</v>
      </c>
      <c r="O50" s="25">
        <v>46</v>
      </c>
      <c r="P50" s="26">
        <f t="shared" si="5"/>
        <v>61.4</v>
      </c>
      <c r="Q50" s="29">
        <f t="shared" si="6"/>
        <v>70</v>
      </c>
      <c r="R50" s="29">
        <f t="shared" si="7"/>
        <v>52.8</v>
      </c>
    </row>
    <row r="51" spans="1:18">
      <c r="A51" s="15">
        <v>47</v>
      </c>
      <c r="B51" s="30" t="s">
        <v>139</v>
      </c>
      <c r="C51" s="30" t="s">
        <v>140</v>
      </c>
      <c r="D51" s="30" t="s">
        <v>35</v>
      </c>
      <c r="E51" s="15" t="s">
        <v>54</v>
      </c>
      <c r="F51" s="15" t="s">
        <v>53</v>
      </c>
      <c r="G51" s="15" t="s">
        <v>37</v>
      </c>
      <c r="H51" s="15" t="s">
        <v>39</v>
      </c>
      <c r="I51" s="15" t="s">
        <v>44</v>
      </c>
      <c r="J51" s="15" t="s">
        <v>54</v>
      </c>
      <c r="K51" s="23">
        <f t="shared" si="4"/>
        <v>20.5</v>
      </c>
      <c r="L51" s="33">
        <v>8</v>
      </c>
      <c r="M51" s="32">
        <v>100</v>
      </c>
      <c r="N51" s="34">
        <v>85</v>
      </c>
      <c r="O51" s="25">
        <v>91</v>
      </c>
      <c r="P51" s="26">
        <f t="shared" si="5"/>
        <v>83.4</v>
      </c>
      <c r="Q51" s="29">
        <f t="shared" si="6"/>
        <v>77</v>
      </c>
      <c r="R51" s="29">
        <f t="shared" si="7"/>
        <v>89.8</v>
      </c>
    </row>
    <row r="52" spans="1:18">
      <c r="A52" s="15">
        <v>48</v>
      </c>
      <c r="B52" s="30" t="s">
        <v>141</v>
      </c>
      <c r="C52" s="30" t="s">
        <v>142</v>
      </c>
      <c r="D52" s="30" t="s">
        <v>35</v>
      </c>
      <c r="E52" s="15" t="s">
        <v>54</v>
      </c>
      <c r="F52" s="15" t="s">
        <v>54</v>
      </c>
      <c r="G52" s="15" t="s">
        <v>37</v>
      </c>
      <c r="H52" s="15" t="s">
        <v>38</v>
      </c>
      <c r="I52" s="15" t="s">
        <v>37</v>
      </c>
      <c r="J52" s="15" t="s">
        <v>39</v>
      </c>
      <c r="K52" s="23">
        <f t="shared" si="4"/>
        <v>17.5</v>
      </c>
      <c r="L52" s="15">
        <v>8</v>
      </c>
      <c r="M52" s="35">
        <v>100</v>
      </c>
      <c r="N52" s="25">
        <v>80</v>
      </c>
      <c r="O52" s="25">
        <v>86</v>
      </c>
      <c r="P52" s="26">
        <f t="shared" si="5"/>
        <v>77.9</v>
      </c>
      <c r="Q52" s="29">
        <f t="shared" si="6"/>
        <v>71</v>
      </c>
      <c r="R52" s="29">
        <f t="shared" si="7"/>
        <v>84.8</v>
      </c>
    </row>
    <row r="53" spans="1:18">
      <c r="A53" s="15">
        <v>49</v>
      </c>
      <c r="B53" s="30" t="s">
        <v>143</v>
      </c>
      <c r="C53" s="30" t="s">
        <v>144</v>
      </c>
      <c r="D53" s="30" t="s">
        <v>42</v>
      </c>
      <c r="E53" s="15" t="s">
        <v>38</v>
      </c>
      <c r="F53" s="15" t="s">
        <v>38</v>
      </c>
      <c r="G53" s="15" t="s">
        <v>44</v>
      </c>
      <c r="H53" s="15" t="s">
        <v>54</v>
      </c>
      <c r="I53" s="15" t="s">
        <v>44</v>
      </c>
      <c r="J53" s="15" t="s">
        <v>39</v>
      </c>
      <c r="K53" s="23">
        <f t="shared" si="4"/>
        <v>15.5</v>
      </c>
      <c r="L53" s="15">
        <v>8</v>
      </c>
      <c r="M53" s="24">
        <v>100</v>
      </c>
      <c r="N53" s="25">
        <v>80</v>
      </c>
      <c r="O53" s="25">
        <v>49</v>
      </c>
      <c r="P53" s="26">
        <f t="shared" si="5"/>
        <v>61.1</v>
      </c>
      <c r="Q53" s="29">
        <f t="shared" si="6"/>
        <v>67</v>
      </c>
      <c r="R53" s="29">
        <f t="shared" si="7"/>
        <v>55.2</v>
      </c>
    </row>
    <row r="54" spans="1:18">
      <c r="A54" s="15">
        <v>50</v>
      </c>
      <c r="B54" s="30" t="s">
        <v>145</v>
      </c>
      <c r="C54" s="30" t="s">
        <v>146</v>
      </c>
      <c r="D54" s="30" t="s">
        <v>35</v>
      </c>
      <c r="E54" s="15" t="s">
        <v>53</v>
      </c>
      <c r="F54" s="15" t="s">
        <v>36</v>
      </c>
      <c r="G54" s="15" t="s">
        <v>39</v>
      </c>
      <c r="H54" s="15" t="s">
        <v>107</v>
      </c>
      <c r="I54" s="15" t="s">
        <v>43</v>
      </c>
      <c r="J54" s="15" t="s">
        <v>54</v>
      </c>
      <c r="K54" s="23">
        <f t="shared" si="4"/>
        <v>16</v>
      </c>
      <c r="L54" s="15">
        <v>8</v>
      </c>
      <c r="M54" s="24">
        <v>100</v>
      </c>
      <c r="N54" s="25">
        <v>80</v>
      </c>
      <c r="O54" s="25">
        <v>73</v>
      </c>
      <c r="P54" s="26">
        <f t="shared" si="5"/>
        <v>71.2</v>
      </c>
      <c r="Q54" s="29">
        <f t="shared" si="6"/>
        <v>68</v>
      </c>
      <c r="R54" s="29">
        <f t="shared" si="7"/>
        <v>74.4</v>
      </c>
    </row>
    <row r="55" spans="1:18">
      <c r="A55" s="15">
        <v>51</v>
      </c>
      <c r="B55" s="30" t="s">
        <v>147</v>
      </c>
      <c r="C55" s="30" t="s">
        <v>148</v>
      </c>
      <c r="D55" s="30" t="s">
        <v>35</v>
      </c>
      <c r="E55" s="15" t="s">
        <v>38</v>
      </c>
      <c r="F55" s="15" t="s">
        <v>38</v>
      </c>
      <c r="G55" s="15" t="s">
        <v>38</v>
      </c>
      <c r="H55" s="15" t="s">
        <v>44</v>
      </c>
      <c r="I55" s="15" t="s">
        <v>43</v>
      </c>
      <c r="J55" s="15" t="s">
        <v>38</v>
      </c>
      <c r="K55" s="23">
        <f t="shared" si="4"/>
        <v>13.5</v>
      </c>
      <c r="L55" s="15">
        <v>8</v>
      </c>
      <c r="M55" s="24">
        <v>97</v>
      </c>
      <c r="N55" s="25">
        <v>80</v>
      </c>
      <c r="O55" s="25">
        <v>71</v>
      </c>
      <c r="P55" s="26">
        <f t="shared" si="5"/>
        <v>67.6</v>
      </c>
      <c r="Q55" s="29">
        <f t="shared" si="6"/>
        <v>62.4</v>
      </c>
      <c r="R55" s="29">
        <f t="shared" si="7"/>
        <v>72.8</v>
      </c>
    </row>
    <row r="56" spans="1:18">
      <c r="A56" s="15">
        <v>52</v>
      </c>
      <c r="B56" s="30" t="s">
        <v>149</v>
      </c>
      <c r="C56" s="30" t="s">
        <v>150</v>
      </c>
      <c r="D56" s="30" t="s">
        <v>35</v>
      </c>
      <c r="E56" s="15" t="s">
        <v>54</v>
      </c>
      <c r="F56" s="15" t="s">
        <v>36</v>
      </c>
      <c r="G56" s="15" t="s">
        <v>36</v>
      </c>
      <c r="H56" s="15" t="s">
        <v>38</v>
      </c>
      <c r="I56" s="15" t="s">
        <v>39</v>
      </c>
      <c r="J56" s="15" t="s">
        <v>38</v>
      </c>
      <c r="K56" s="23">
        <f t="shared" si="4"/>
        <v>13.5</v>
      </c>
      <c r="L56" s="15">
        <v>8</v>
      </c>
      <c r="M56" s="24">
        <v>100</v>
      </c>
      <c r="N56" s="25">
        <v>80</v>
      </c>
      <c r="O56" s="25">
        <v>70</v>
      </c>
      <c r="P56" s="26">
        <f t="shared" si="5"/>
        <v>67.5</v>
      </c>
      <c r="Q56" s="29">
        <f t="shared" si="6"/>
        <v>63</v>
      </c>
      <c r="R56" s="29">
        <f t="shared" si="7"/>
        <v>72</v>
      </c>
    </row>
  </sheetData>
  <mergeCells count="12">
    <mergeCell ref="A1:R1"/>
    <mergeCell ref="A2:R2"/>
    <mergeCell ref="E3:K3"/>
    <mergeCell ref="N3:O3"/>
    <mergeCell ref="A3:A4"/>
    <mergeCell ref="B3:B4"/>
    <mergeCell ref="C3:C4"/>
    <mergeCell ref="D3:D4"/>
    <mergeCell ref="M3:M4"/>
    <mergeCell ref="P3:P4"/>
    <mergeCell ref="Q3:Q4"/>
    <mergeCell ref="R3:R4"/>
  </mergeCells>
  <conditionalFormatting sqref="P3:P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P5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8:R104857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83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3"/>
  <sheetViews>
    <sheetView workbookViewId="0">
      <pane xSplit="3" ySplit="4" topLeftCell="O35" activePane="bottomRight" state="frozen"/>
      <selection/>
      <selection pane="topRight"/>
      <selection pane="bottomLeft"/>
      <selection pane="bottomRight" activeCell="R55" sqref="R55"/>
    </sheetView>
  </sheetViews>
  <sheetFormatPr defaultColWidth="4.44166666666667" defaultRowHeight="14.25"/>
  <cols>
    <col min="2" max="2" width="13" style="2" customWidth="1"/>
    <col min="3" max="3" width="6.88333333333333" style="2" customWidth="1"/>
    <col min="4" max="4" width="5.21666666666667" style="3" customWidth="1"/>
    <col min="5" max="5" width="6.66666666666667" style="4" customWidth="1"/>
    <col min="6" max="6" width="6.44166666666667" style="4" customWidth="1"/>
    <col min="7" max="7" width="6.66666666666667" style="4" customWidth="1"/>
    <col min="8" max="8" width="9" style="4" customWidth="1"/>
    <col min="9" max="9" width="6.88333333333333" style="4" customWidth="1"/>
    <col min="10" max="10" width="6.66666666666667" style="4" customWidth="1"/>
    <col min="11" max="11" width="7.10833333333333" style="5" customWidth="1"/>
    <col min="12" max="12" width="11.2166666666667" style="4" customWidth="1"/>
    <col min="13" max="13" width="12" style="4" customWidth="1"/>
    <col min="14" max="15" width="16.3333333333333" style="2" customWidth="1"/>
    <col min="16" max="16" width="7.33333333333333" style="2" customWidth="1"/>
    <col min="17" max="17" width="9.33333333333333" style="2" customWidth="1"/>
    <col min="18" max="18" width="8.775" style="6" customWidth="1"/>
  </cols>
  <sheetData>
    <row r="1" spans="1:18">
      <c r="A1" s="7" t="s">
        <v>151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="1" customFormat="1" spans="1:18">
      <c r="A2" s="9" t="s">
        <v>152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>
      <c r="A3" s="11" t="s">
        <v>2</v>
      </c>
      <c r="B3" s="11" t="s">
        <v>3</v>
      </c>
      <c r="C3" s="12" t="s">
        <v>4</v>
      </c>
      <c r="D3" s="12" t="s">
        <v>20</v>
      </c>
      <c r="E3" s="13" t="s">
        <v>153</v>
      </c>
      <c r="F3" s="14"/>
      <c r="G3" s="14"/>
      <c r="H3" s="14"/>
      <c r="I3" s="14"/>
      <c r="J3" s="14"/>
      <c r="K3" s="18"/>
      <c r="L3" s="13" t="s">
        <v>22</v>
      </c>
      <c r="M3" s="19" t="s">
        <v>23</v>
      </c>
      <c r="N3" s="11" t="s">
        <v>24</v>
      </c>
      <c r="O3" s="11"/>
      <c r="P3" s="20" t="s">
        <v>25</v>
      </c>
      <c r="Q3" s="27" t="s">
        <v>26</v>
      </c>
      <c r="R3" s="27" t="s">
        <v>27</v>
      </c>
    </row>
    <row r="4" spans="1:18">
      <c r="A4" s="11"/>
      <c r="B4" s="11"/>
      <c r="C4" s="11"/>
      <c r="D4" s="12"/>
      <c r="E4" s="11" t="s">
        <v>11</v>
      </c>
      <c r="F4" s="11" t="s">
        <v>12</v>
      </c>
      <c r="G4" s="11" t="s">
        <v>13</v>
      </c>
      <c r="H4" s="11" t="s">
        <v>14</v>
      </c>
      <c r="I4" s="11" t="s">
        <v>15</v>
      </c>
      <c r="J4" s="11" t="s">
        <v>16</v>
      </c>
      <c r="K4" s="21" t="s">
        <v>17</v>
      </c>
      <c r="L4" s="11" t="s">
        <v>30</v>
      </c>
      <c r="M4" s="19"/>
      <c r="N4" s="22" t="s">
        <v>31</v>
      </c>
      <c r="O4" s="22" t="s">
        <v>32</v>
      </c>
      <c r="P4" s="20"/>
      <c r="Q4" s="28"/>
      <c r="R4" s="28"/>
    </row>
    <row r="5" spans="1:18">
      <c r="A5" s="15">
        <v>1</v>
      </c>
      <c r="B5" s="16" t="s">
        <v>154</v>
      </c>
      <c r="C5" s="16" t="s">
        <v>155</v>
      </c>
      <c r="D5" s="16" t="s">
        <v>35</v>
      </c>
      <c r="E5" s="15" t="s">
        <v>37</v>
      </c>
      <c r="F5" s="15" t="s">
        <v>44</v>
      </c>
      <c r="G5" s="15" t="s">
        <v>43</v>
      </c>
      <c r="H5" s="15" t="s">
        <v>37</v>
      </c>
      <c r="I5" s="15" t="s">
        <v>36</v>
      </c>
      <c r="J5" s="15" t="s">
        <v>54</v>
      </c>
      <c r="K5" s="23">
        <f t="shared" ref="K5:K36" si="0">COUNTIF(E5:J5,"A+")*5+COUNTIF(E5:J5,"A")*4.5+COUNTIF(E5:J5,"B+")*4+COUNTIF(E5:J5,"B")*3.5+COUNTIF(E5:J5,"C+")*3+COUNTIF(E5:J5,"C")*2.5+COUNTIF(E5:J5,"C-")*2+COUNTIF(E5:J5,"D")*1.5</f>
        <v>22</v>
      </c>
      <c r="L5" s="15">
        <v>9</v>
      </c>
      <c r="M5" s="24">
        <v>100</v>
      </c>
      <c r="N5" s="25">
        <v>85</v>
      </c>
      <c r="O5" s="25">
        <v>60</v>
      </c>
      <c r="P5" s="26">
        <f t="shared" ref="P5:P36" si="1">K5+L5*1+M5*0.1+N5*0.1+O5*0.4</f>
        <v>73.5</v>
      </c>
      <c r="Q5" s="29">
        <f t="shared" ref="Q5:Q36" si="2">(K5+L5+M5*0.1)*2</f>
        <v>82</v>
      </c>
      <c r="R5" s="29">
        <f t="shared" ref="R5:R36" si="3">(N5*0.1+O5*0.4)*2</f>
        <v>65</v>
      </c>
    </row>
    <row r="6" spans="1:18">
      <c r="A6" s="15">
        <v>2</v>
      </c>
      <c r="B6" s="16" t="s">
        <v>156</v>
      </c>
      <c r="C6" s="16" t="s">
        <v>157</v>
      </c>
      <c r="D6" s="16" t="s">
        <v>35</v>
      </c>
      <c r="E6" s="15" t="s">
        <v>37</v>
      </c>
      <c r="F6" s="15" t="s">
        <v>44</v>
      </c>
      <c r="G6" s="15" t="s">
        <v>43</v>
      </c>
      <c r="H6" s="15" t="s">
        <v>53</v>
      </c>
      <c r="I6" s="15" t="s">
        <v>37</v>
      </c>
      <c r="J6" s="15" t="s">
        <v>36</v>
      </c>
      <c r="K6" s="23">
        <f t="shared" si="0"/>
        <v>24.5</v>
      </c>
      <c r="L6" s="15">
        <v>9</v>
      </c>
      <c r="M6" s="24">
        <v>96</v>
      </c>
      <c r="N6" s="25">
        <v>70</v>
      </c>
      <c r="O6" s="25">
        <v>56</v>
      </c>
      <c r="P6" s="26">
        <f t="shared" si="1"/>
        <v>72.5</v>
      </c>
      <c r="Q6" s="29">
        <f t="shared" si="2"/>
        <v>86.2</v>
      </c>
      <c r="R6" s="29">
        <f t="shared" si="3"/>
        <v>58.8</v>
      </c>
    </row>
    <row r="7" spans="1:18">
      <c r="A7" s="15">
        <v>3</v>
      </c>
      <c r="B7" s="16" t="s">
        <v>158</v>
      </c>
      <c r="C7" s="16" t="s">
        <v>159</v>
      </c>
      <c r="D7" s="16" t="s">
        <v>35</v>
      </c>
      <c r="E7" s="15" t="s">
        <v>38</v>
      </c>
      <c r="F7" s="15" t="s">
        <v>44</v>
      </c>
      <c r="G7" s="15" t="s">
        <v>43</v>
      </c>
      <c r="H7" s="15" t="s">
        <v>54</v>
      </c>
      <c r="I7" s="15" t="s">
        <v>39</v>
      </c>
      <c r="J7" s="15" t="s">
        <v>39</v>
      </c>
      <c r="K7" s="23">
        <f t="shared" si="0"/>
        <v>15.5</v>
      </c>
      <c r="L7" s="15">
        <v>8</v>
      </c>
      <c r="M7" s="24">
        <v>100</v>
      </c>
      <c r="N7" s="25">
        <v>70</v>
      </c>
      <c r="O7" s="25">
        <v>48</v>
      </c>
      <c r="P7" s="26">
        <f t="shared" si="1"/>
        <v>59.7</v>
      </c>
      <c r="Q7" s="29">
        <f t="shared" si="2"/>
        <v>67</v>
      </c>
      <c r="R7" s="29">
        <f t="shared" si="3"/>
        <v>52.4</v>
      </c>
    </row>
    <row r="8" spans="1:18">
      <c r="A8" s="15">
        <v>4</v>
      </c>
      <c r="B8" s="16" t="s">
        <v>160</v>
      </c>
      <c r="C8" s="16" t="s">
        <v>161</v>
      </c>
      <c r="D8" s="16" t="s">
        <v>35</v>
      </c>
      <c r="E8" s="15" t="s">
        <v>54</v>
      </c>
      <c r="F8" s="15" t="s">
        <v>44</v>
      </c>
      <c r="G8" s="15" t="s">
        <v>36</v>
      </c>
      <c r="H8" s="15" t="s">
        <v>53</v>
      </c>
      <c r="I8" s="15" t="s">
        <v>38</v>
      </c>
      <c r="J8" s="15" t="s">
        <v>36</v>
      </c>
      <c r="K8" s="23">
        <f t="shared" si="0"/>
        <v>19</v>
      </c>
      <c r="L8" s="15">
        <v>8</v>
      </c>
      <c r="M8" s="24">
        <v>100</v>
      </c>
      <c r="N8" s="25">
        <v>70</v>
      </c>
      <c r="O8" s="25">
        <v>70</v>
      </c>
      <c r="P8" s="26">
        <f t="shared" si="1"/>
        <v>72</v>
      </c>
      <c r="Q8" s="29">
        <f t="shared" si="2"/>
        <v>74</v>
      </c>
      <c r="R8" s="29">
        <f t="shared" si="3"/>
        <v>70</v>
      </c>
    </row>
    <row r="9" spans="1:18">
      <c r="A9" s="15">
        <v>5</v>
      </c>
      <c r="B9" s="16" t="s">
        <v>162</v>
      </c>
      <c r="C9" s="16" t="s">
        <v>163</v>
      </c>
      <c r="D9" s="16" t="s">
        <v>35</v>
      </c>
      <c r="E9" s="15" t="s">
        <v>36</v>
      </c>
      <c r="F9" s="15" t="s">
        <v>36</v>
      </c>
      <c r="G9" s="15" t="s">
        <v>43</v>
      </c>
      <c r="H9" s="15" t="s">
        <v>54</v>
      </c>
      <c r="I9" s="15" t="s">
        <v>37</v>
      </c>
      <c r="J9" s="15" t="s">
        <v>38</v>
      </c>
      <c r="K9" s="23">
        <f t="shared" si="0"/>
        <v>18</v>
      </c>
      <c r="L9" s="15">
        <v>8</v>
      </c>
      <c r="M9" s="24">
        <v>81</v>
      </c>
      <c r="N9" s="25">
        <v>90</v>
      </c>
      <c r="O9" s="25">
        <v>70</v>
      </c>
      <c r="P9" s="26">
        <f t="shared" si="1"/>
        <v>71.1</v>
      </c>
      <c r="Q9" s="29">
        <f t="shared" si="2"/>
        <v>68.2</v>
      </c>
      <c r="R9" s="29">
        <f t="shared" si="3"/>
        <v>74</v>
      </c>
    </row>
    <row r="10" spans="1:18">
      <c r="A10" s="15">
        <v>6</v>
      </c>
      <c r="B10" s="16" t="s">
        <v>164</v>
      </c>
      <c r="C10" s="16" t="s">
        <v>165</v>
      </c>
      <c r="D10" s="16" t="s">
        <v>42</v>
      </c>
      <c r="E10" s="15" t="s">
        <v>36</v>
      </c>
      <c r="F10" s="15" t="s">
        <v>37</v>
      </c>
      <c r="G10" s="15" t="s">
        <v>38</v>
      </c>
      <c r="H10" s="15" t="s">
        <v>38</v>
      </c>
      <c r="I10" s="15" t="s">
        <v>39</v>
      </c>
      <c r="J10" s="15" t="s">
        <v>43</v>
      </c>
      <c r="K10" s="23">
        <f t="shared" si="0"/>
        <v>16</v>
      </c>
      <c r="L10" s="15">
        <v>7</v>
      </c>
      <c r="M10" s="24">
        <v>90</v>
      </c>
      <c r="N10" s="25">
        <v>90</v>
      </c>
      <c r="O10" s="25">
        <v>69</v>
      </c>
      <c r="P10" s="26">
        <f t="shared" si="1"/>
        <v>68.6</v>
      </c>
      <c r="Q10" s="29">
        <f t="shared" si="2"/>
        <v>64</v>
      </c>
      <c r="R10" s="29">
        <f t="shared" si="3"/>
        <v>73.2</v>
      </c>
    </row>
    <row r="11" spans="1:18">
      <c r="A11" s="15">
        <v>7</v>
      </c>
      <c r="B11" s="16" t="s">
        <v>166</v>
      </c>
      <c r="C11" s="17" t="s">
        <v>167</v>
      </c>
      <c r="D11" s="16" t="s">
        <v>42</v>
      </c>
      <c r="E11" s="15" t="s">
        <v>44</v>
      </c>
      <c r="F11" s="15" t="s">
        <v>43</v>
      </c>
      <c r="G11" s="15" t="s">
        <v>39</v>
      </c>
      <c r="H11" s="15" t="s">
        <v>38</v>
      </c>
      <c r="I11" s="15" t="s">
        <v>54</v>
      </c>
      <c r="J11" s="15" t="s">
        <v>38</v>
      </c>
      <c r="K11" s="23">
        <f t="shared" si="0"/>
        <v>15</v>
      </c>
      <c r="L11" s="15">
        <v>8</v>
      </c>
      <c r="M11" s="24">
        <v>85</v>
      </c>
      <c r="N11" s="25">
        <v>90</v>
      </c>
      <c r="O11" s="25">
        <v>59</v>
      </c>
      <c r="P11" s="26">
        <f t="shared" si="1"/>
        <v>64.1</v>
      </c>
      <c r="Q11" s="29">
        <f t="shared" si="2"/>
        <v>63</v>
      </c>
      <c r="R11" s="29">
        <f t="shared" si="3"/>
        <v>65.2</v>
      </c>
    </row>
    <row r="12" spans="1:18">
      <c r="A12" s="15">
        <v>8</v>
      </c>
      <c r="B12" s="16" t="s">
        <v>168</v>
      </c>
      <c r="C12" s="16" t="s">
        <v>169</v>
      </c>
      <c r="D12" s="16" t="s">
        <v>35</v>
      </c>
      <c r="E12" s="15" t="s">
        <v>54</v>
      </c>
      <c r="F12" s="15" t="s">
        <v>36</v>
      </c>
      <c r="G12" s="15" t="s">
        <v>38</v>
      </c>
      <c r="H12" s="15" t="s">
        <v>38</v>
      </c>
      <c r="I12" s="15" t="s">
        <v>54</v>
      </c>
      <c r="J12" s="15" t="s">
        <v>38</v>
      </c>
      <c r="K12" s="23">
        <f t="shared" si="0"/>
        <v>12.5</v>
      </c>
      <c r="L12" s="15">
        <v>8</v>
      </c>
      <c r="M12" s="24">
        <v>100</v>
      </c>
      <c r="N12" s="25">
        <v>75</v>
      </c>
      <c r="O12" s="25">
        <v>61</v>
      </c>
      <c r="P12" s="26">
        <f t="shared" si="1"/>
        <v>62.4</v>
      </c>
      <c r="Q12" s="29">
        <f t="shared" si="2"/>
        <v>61</v>
      </c>
      <c r="R12" s="29">
        <f t="shared" si="3"/>
        <v>63.8</v>
      </c>
    </row>
    <row r="13" spans="1:18">
      <c r="A13" s="15">
        <v>9</v>
      </c>
      <c r="B13" s="16" t="s">
        <v>170</v>
      </c>
      <c r="C13" s="16" t="s">
        <v>171</v>
      </c>
      <c r="D13" s="16" t="s">
        <v>35</v>
      </c>
      <c r="E13" s="15" t="s">
        <v>44</v>
      </c>
      <c r="F13" s="15" t="s">
        <v>37</v>
      </c>
      <c r="G13" s="15" t="s">
        <v>38</v>
      </c>
      <c r="H13" s="15" t="s">
        <v>38</v>
      </c>
      <c r="I13" s="15" t="s">
        <v>39</v>
      </c>
      <c r="J13" s="15" t="s">
        <v>38</v>
      </c>
      <c r="K13" s="23">
        <f t="shared" si="0"/>
        <v>15</v>
      </c>
      <c r="L13" s="15">
        <v>8</v>
      </c>
      <c r="M13" s="24">
        <v>88</v>
      </c>
      <c r="N13" s="25">
        <v>75</v>
      </c>
      <c r="O13" s="25">
        <v>54</v>
      </c>
      <c r="P13" s="26">
        <f t="shared" si="1"/>
        <v>60.9</v>
      </c>
      <c r="Q13" s="29">
        <f t="shared" si="2"/>
        <v>63.6</v>
      </c>
      <c r="R13" s="29">
        <f t="shared" si="3"/>
        <v>58.2</v>
      </c>
    </row>
    <row r="14" spans="1:18">
      <c r="A14" s="15">
        <v>10</v>
      </c>
      <c r="B14" s="16" t="s">
        <v>172</v>
      </c>
      <c r="C14" s="16" t="s">
        <v>173</v>
      </c>
      <c r="D14" s="16" t="s">
        <v>35</v>
      </c>
      <c r="E14" s="15" t="s">
        <v>53</v>
      </c>
      <c r="F14" s="15" t="s">
        <v>44</v>
      </c>
      <c r="G14" s="15" t="s">
        <v>36</v>
      </c>
      <c r="H14" s="15" t="s">
        <v>44</v>
      </c>
      <c r="I14" s="15" t="s">
        <v>37</v>
      </c>
      <c r="J14" s="15" t="s">
        <v>36</v>
      </c>
      <c r="K14" s="23">
        <f t="shared" si="0"/>
        <v>23.5</v>
      </c>
      <c r="L14" s="15">
        <v>8</v>
      </c>
      <c r="M14" s="24">
        <v>100</v>
      </c>
      <c r="N14" s="25">
        <v>85</v>
      </c>
      <c r="O14" s="25">
        <v>55</v>
      </c>
      <c r="P14" s="26">
        <f t="shared" si="1"/>
        <v>72</v>
      </c>
      <c r="Q14" s="29">
        <f t="shared" si="2"/>
        <v>83</v>
      </c>
      <c r="R14" s="29">
        <f t="shared" si="3"/>
        <v>61</v>
      </c>
    </row>
    <row r="15" spans="1:18">
      <c r="A15" s="15">
        <v>11</v>
      </c>
      <c r="B15" s="16" t="s">
        <v>174</v>
      </c>
      <c r="C15" s="16" t="s">
        <v>175</v>
      </c>
      <c r="D15" s="16" t="s">
        <v>35</v>
      </c>
      <c r="E15" s="15" t="s">
        <v>47</v>
      </c>
      <c r="F15" s="15" t="s">
        <v>47</v>
      </c>
      <c r="G15" s="15" t="s">
        <v>47</v>
      </c>
      <c r="H15" s="15" t="s">
        <v>47</v>
      </c>
      <c r="I15" s="15" t="s">
        <v>47</v>
      </c>
      <c r="J15" s="15" t="s">
        <v>47</v>
      </c>
      <c r="K15" s="23">
        <f t="shared" si="0"/>
        <v>0</v>
      </c>
      <c r="L15" s="15">
        <v>7</v>
      </c>
      <c r="M15" s="24">
        <v>92</v>
      </c>
      <c r="N15" s="25">
        <v>70</v>
      </c>
      <c r="O15" s="25">
        <v>57</v>
      </c>
      <c r="P15" s="26">
        <f t="shared" si="1"/>
        <v>46</v>
      </c>
      <c r="Q15" s="29">
        <f t="shared" si="2"/>
        <v>32.4</v>
      </c>
      <c r="R15" s="29">
        <f t="shared" si="3"/>
        <v>59.6</v>
      </c>
    </row>
    <row r="16" spans="1:18">
      <c r="A16" s="15">
        <v>12</v>
      </c>
      <c r="B16" s="16" t="s">
        <v>176</v>
      </c>
      <c r="C16" s="17" t="s">
        <v>177</v>
      </c>
      <c r="D16" s="16" t="s">
        <v>35</v>
      </c>
      <c r="E16" s="15" t="s">
        <v>39</v>
      </c>
      <c r="F16" s="15" t="s">
        <v>38</v>
      </c>
      <c r="G16" s="15" t="s">
        <v>43</v>
      </c>
      <c r="H16" s="15" t="s">
        <v>39</v>
      </c>
      <c r="I16" s="15" t="s">
        <v>37</v>
      </c>
      <c r="J16" s="15" t="s">
        <v>39</v>
      </c>
      <c r="K16" s="23">
        <f t="shared" si="0"/>
        <v>15.5</v>
      </c>
      <c r="L16" s="15">
        <v>8</v>
      </c>
      <c r="M16" s="24">
        <v>100</v>
      </c>
      <c r="N16" s="25">
        <v>90</v>
      </c>
      <c r="O16" s="25">
        <v>64</v>
      </c>
      <c r="P16" s="26">
        <f t="shared" si="1"/>
        <v>68.1</v>
      </c>
      <c r="Q16" s="29">
        <f t="shared" si="2"/>
        <v>67</v>
      </c>
      <c r="R16" s="29">
        <f t="shared" si="3"/>
        <v>69.2</v>
      </c>
    </row>
    <row r="17" spans="1:18">
      <c r="A17" s="15">
        <v>13</v>
      </c>
      <c r="B17" s="16" t="s">
        <v>178</v>
      </c>
      <c r="C17" s="16" t="s">
        <v>179</v>
      </c>
      <c r="D17" s="16" t="s">
        <v>35</v>
      </c>
      <c r="E17" s="15" t="s">
        <v>37</v>
      </c>
      <c r="F17" s="15" t="s">
        <v>44</v>
      </c>
      <c r="G17" s="15" t="s">
        <v>107</v>
      </c>
      <c r="H17" s="15" t="s">
        <v>39</v>
      </c>
      <c r="I17" s="15" t="s">
        <v>37</v>
      </c>
      <c r="J17" s="15" t="s">
        <v>39</v>
      </c>
      <c r="K17" s="23">
        <f t="shared" si="0"/>
        <v>17</v>
      </c>
      <c r="L17" s="15">
        <v>8</v>
      </c>
      <c r="M17" s="24">
        <v>100</v>
      </c>
      <c r="N17" s="25">
        <v>90</v>
      </c>
      <c r="O17" s="25">
        <v>76</v>
      </c>
      <c r="P17" s="26">
        <f t="shared" si="1"/>
        <v>74.4</v>
      </c>
      <c r="Q17" s="29">
        <f t="shared" si="2"/>
        <v>70</v>
      </c>
      <c r="R17" s="29">
        <f t="shared" si="3"/>
        <v>78.8</v>
      </c>
    </row>
    <row r="18" spans="1:18">
      <c r="A18" s="15">
        <v>14</v>
      </c>
      <c r="B18" s="16" t="s">
        <v>180</v>
      </c>
      <c r="C18" s="16" t="s">
        <v>181</v>
      </c>
      <c r="D18" s="16" t="s">
        <v>35</v>
      </c>
      <c r="E18" s="15" t="s">
        <v>53</v>
      </c>
      <c r="F18" s="15" t="s">
        <v>44</v>
      </c>
      <c r="G18" s="15" t="s">
        <v>44</v>
      </c>
      <c r="H18" s="15" t="s">
        <v>53</v>
      </c>
      <c r="I18" s="15" t="s">
        <v>37</v>
      </c>
      <c r="J18" s="15" t="s">
        <v>44</v>
      </c>
      <c r="K18" s="23">
        <f t="shared" si="0"/>
        <v>26.5</v>
      </c>
      <c r="L18" s="15">
        <v>10</v>
      </c>
      <c r="M18" s="24">
        <v>100</v>
      </c>
      <c r="N18" s="25">
        <v>100</v>
      </c>
      <c r="O18" s="25">
        <v>91</v>
      </c>
      <c r="P18" s="26">
        <f t="shared" si="1"/>
        <v>92.9</v>
      </c>
      <c r="Q18" s="29">
        <f t="shared" si="2"/>
        <v>93</v>
      </c>
      <c r="R18" s="29">
        <f t="shared" si="3"/>
        <v>92.8</v>
      </c>
    </row>
    <row r="19" spans="1:18">
      <c r="A19" s="15">
        <v>15</v>
      </c>
      <c r="B19" s="16" t="s">
        <v>182</v>
      </c>
      <c r="C19" s="16" t="s">
        <v>183</v>
      </c>
      <c r="D19" s="16" t="s">
        <v>42</v>
      </c>
      <c r="E19" s="15" t="s">
        <v>38</v>
      </c>
      <c r="F19" s="15" t="s">
        <v>36</v>
      </c>
      <c r="G19" s="15" t="s">
        <v>37</v>
      </c>
      <c r="H19" s="15" t="s">
        <v>39</v>
      </c>
      <c r="I19" s="15" t="s">
        <v>43</v>
      </c>
      <c r="J19" s="15" t="s">
        <v>54</v>
      </c>
      <c r="K19" s="23">
        <f t="shared" si="0"/>
        <v>17</v>
      </c>
      <c r="L19" s="15">
        <v>8</v>
      </c>
      <c r="M19" s="24">
        <v>100</v>
      </c>
      <c r="N19" s="25">
        <v>90</v>
      </c>
      <c r="O19" s="15">
        <v>79</v>
      </c>
      <c r="P19" s="26">
        <f t="shared" si="1"/>
        <v>75.6</v>
      </c>
      <c r="Q19" s="29">
        <f t="shared" si="2"/>
        <v>70</v>
      </c>
      <c r="R19" s="29">
        <f t="shared" si="3"/>
        <v>81.2</v>
      </c>
    </row>
    <row r="20" spans="1:18">
      <c r="A20" s="15">
        <v>16</v>
      </c>
      <c r="B20" s="16" t="s">
        <v>184</v>
      </c>
      <c r="C20" s="17" t="s">
        <v>185</v>
      </c>
      <c r="D20" s="16" t="s">
        <v>42</v>
      </c>
      <c r="E20" s="15" t="s">
        <v>36</v>
      </c>
      <c r="F20" s="15" t="s">
        <v>37</v>
      </c>
      <c r="G20" s="15" t="s">
        <v>37</v>
      </c>
      <c r="H20" s="15" t="s">
        <v>53</v>
      </c>
      <c r="I20" s="15" t="s">
        <v>53</v>
      </c>
      <c r="J20" s="15" t="s">
        <v>54</v>
      </c>
      <c r="K20" s="23">
        <f t="shared" si="0"/>
        <v>24.5</v>
      </c>
      <c r="L20" s="15">
        <v>9</v>
      </c>
      <c r="M20" s="24">
        <v>100</v>
      </c>
      <c r="N20" s="25">
        <v>80</v>
      </c>
      <c r="O20" s="25">
        <v>77</v>
      </c>
      <c r="P20" s="26">
        <f t="shared" si="1"/>
        <v>82.3</v>
      </c>
      <c r="Q20" s="29">
        <f t="shared" si="2"/>
        <v>87</v>
      </c>
      <c r="R20" s="29">
        <f t="shared" si="3"/>
        <v>77.6</v>
      </c>
    </row>
    <row r="21" spans="1:18">
      <c r="A21" s="15">
        <v>17</v>
      </c>
      <c r="B21" s="16" t="s">
        <v>186</v>
      </c>
      <c r="C21" s="16" t="s">
        <v>187</v>
      </c>
      <c r="D21" s="16" t="s">
        <v>35</v>
      </c>
      <c r="E21" s="15" t="s">
        <v>53</v>
      </c>
      <c r="F21" s="15" t="s">
        <v>44</v>
      </c>
      <c r="G21" s="15" t="s">
        <v>37</v>
      </c>
      <c r="H21" s="15" t="s">
        <v>37</v>
      </c>
      <c r="I21" s="15" t="s">
        <v>44</v>
      </c>
      <c r="J21" s="15" t="s">
        <v>36</v>
      </c>
      <c r="K21" s="23">
        <f t="shared" si="0"/>
        <v>25</v>
      </c>
      <c r="L21" s="15">
        <v>8</v>
      </c>
      <c r="M21" s="24">
        <v>100</v>
      </c>
      <c r="N21" s="25">
        <v>90</v>
      </c>
      <c r="O21" s="25">
        <v>76</v>
      </c>
      <c r="P21" s="26">
        <f t="shared" si="1"/>
        <v>82.4</v>
      </c>
      <c r="Q21" s="29">
        <f t="shared" si="2"/>
        <v>86</v>
      </c>
      <c r="R21" s="29">
        <f t="shared" si="3"/>
        <v>78.8</v>
      </c>
    </row>
    <row r="22" spans="1:18">
      <c r="A22" s="15">
        <v>18</v>
      </c>
      <c r="B22" s="16" t="s">
        <v>188</v>
      </c>
      <c r="C22" s="16" t="s">
        <v>189</v>
      </c>
      <c r="D22" s="16" t="s">
        <v>35</v>
      </c>
      <c r="E22" s="15" t="s">
        <v>53</v>
      </c>
      <c r="F22" s="15" t="s">
        <v>53</v>
      </c>
      <c r="G22" s="15" t="s">
        <v>43</v>
      </c>
      <c r="H22" s="15" t="s">
        <v>37</v>
      </c>
      <c r="I22" s="15" t="s">
        <v>37</v>
      </c>
      <c r="J22" s="15" t="s">
        <v>36</v>
      </c>
      <c r="K22" s="23">
        <f t="shared" si="0"/>
        <v>25.5</v>
      </c>
      <c r="L22" s="15">
        <v>8</v>
      </c>
      <c r="M22" s="24">
        <v>100</v>
      </c>
      <c r="N22" s="25">
        <v>75</v>
      </c>
      <c r="O22" s="25">
        <v>66</v>
      </c>
      <c r="P22" s="26">
        <f t="shared" si="1"/>
        <v>77.4</v>
      </c>
      <c r="Q22" s="29">
        <f t="shared" si="2"/>
        <v>87</v>
      </c>
      <c r="R22" s="29">
        <f t="shared" si="3"/>
        <v>67.8</v>
      </c>
    </row>
    <row r="23" spans="1:18">
      <c r="A23" s="15">
        <v>19</v>
      </c>
      <c r="B23" s="16" t="s">
        <v>190</v>
      </c>
      <c r="C23" s="17" t="s">
        <v>191</v>
      </c>
      <c r="D23" s="16" t="s">
        <v>35</v>
      </c>
      <c r="E23" s="15" t="s">
        <v>37</v>
      </c>
      <c r="F23" s="15" t="s">
        <v>44</v>
      </c>
      <c r="G23" s="15" t="s">
        <v>36</v>
      </c>
      <c r="H23" s="15" t="s">
        <v>43</v>
      </c>
      <c r="I23" s="15" t="s">
        <v>37</v>
      </c>
      <c r="J23" s="15" t="s">
        <v>54</v>
      </c>
      <c r="K23" s="23">
        <f t="shared" si="0"/>
        <v>22</v>
      </c>
      <c r="L23" s="15">
        <v>8</v>
      </c>
      <c r="M23" s="24">
        <v>99</v>
      </c>
      <c r="N23" s="25">
        <v>80</v>
      </c>
      <c r="O23" s="25">
        <v>66</v>
      </c>
      <c r="P23" s="26">
        <f t="shared" si="1"/>
        <v>74.3</v>
      </c>
      <c r="Q23" s="29">
        <f t="shared" si="2"/>
        <v>79.8</v>
      </c>
      <c r="R23" s="29">
        <f t="shared" si="3"/>
        <v>68.8</v>
      </c>
    </row>
    <row r="24" spans="1:18">
      <c r="A24" s="15">
        <v>20</v>
      </c>
      <c r="B24" s="16" t="s">
        <v>192</v>
      </c>
      <c r="C24" s="17" t="s">
        <v>193</v>
      </c>
      <c r="D24" s="16" t="s">
        <v>35</v>
      </c>
      <c r="E24" s="15" t="s">
        <v>44</v>
      </c>
      <c r="F24" s="15" t="s">
        <v>37</v>
      </c>
      <c r="G24" s="15" t="s">
        <v>107</v>
      </c>
      <c r="H24" s="15" t="s">
        <v>44</v>
      </c>
      <c r="I24" s="15" t="s">
        <v>44</v>
      </c>
      <c r="J24" s="15" t="s">
        <v>39</v>
      </c>
      <c r="K24" s="23">
        <f t="shared" si="0"/>
        <v>18.5</v>
      </c>
      <c r="L24" s="15">
        <v>8</v>
      </c>
      <c r="M24" s="24">
        <v>100</v>
      </c>
      <c r="N24" s="25">
        <v>80</v>
      </c>
      <c r="O24" s="25">
        <v>39</v>
      </c>
      <c r="P24" s="26">
        <f t="shared" si="1"/>
        <v>60.1</v>
      </c>
      <c r="Q24" s="29">
        <f t="shared" si="2"/>
        <v>73</v>
      </c>
      <c r="R24" s="29">
        <f t="shared" si="3"/>
        <v>47.2</v>
      </c>
    </row>
    <row r="25" spans="1:18">
      <c r="A25" s="15">
        <v>21</v>
      </c>
      <c r="B25" s="16" t="s">
        <v>194</v>
      </c>
      <c r="C25" s="16" t="s">
        <v>195</v>
      </c>
      <c r="D25" s="16" t="s">
        <v>42</v>
      </c>
      <c r="E25" s="15" t="s">
        <v>38</v>
      </c>
      <c r="F25" s="15" t="s">
        <v>38</v>
      </c>
      <c r="G25" s="15" t="s">
        <v>38</v>
      </c>
      <c r="H25" s="15" t="s">
        <v>47</v>
      </c>
      <c r="I25" s="15" t="s">
        <v>47</v>
      </c>
      <c r="J25" s="15" t="s">
        <v>38</v>
      </c>
      <c r="K25" s="23">
        <f t="shared" si="0"/>
        <v>6</v>
      </c>
      <c r="L25" s="15">
        <v>9</v>
      </c>
      <c r="M25" s="24">
        <v>85</v>
      </c>
      <c r="N25" s="25">
        <v>90</v>
      </c>
      <c r="O25" s="25">
        <v>30</v>
      </c>
      <c r="P25" s="26">
        <f t="shared" si="1"/>
        <v>44.5</v>
      </c>
      <c r="Q25" s="29">
        <f t="shared" si="2"/>
        <v>47</v>
      </c>
      <c r="R25" s="29">
        <f t="shared" si="3"/>
        <v>42</v>
      </c>
    </row>
    <row r="26" spans="1:18">
      <c r="A26" s="15">
        <v>22</v>
      </c>
      <c r="B26" s="16" t="s">
        <v>196</v>
      </c>
      <c r="C26" s="16" t="s">
        <v>197</v>
      </c>
      <c r="D26" s="16" t="s">
        <v>35</v>
      </c>
      <c r="E26" s="15" t="s">
        <v>37</v>
      </c>
      <c r="F26" s="15" t="s">
        <v>44</v>
      </c>
      <c r="G26" s="15" t="s">
        <v>43</v>
      </c>
      <c r="H26" s="15" t="s">
        <v>53</v>
      </c>
      <c r="I26" s="15" t="s">
        <v>37</v>
      </c>
      <c r="J26" s="15" t="s">
        <v>36</v>
      </c>
      <c r="K26" s="23">
        <f t="shared" si="0"/>
        <v>24.5</v>
      </c>
      <c r="L26" s="15">
        <v>9</v>
      </c>
      <c r="M26" s="24">
        <v>100</v>
      </c>
      <c r="N26" s="25">
        <v>90</v>
      </c>
      <c r="O26" s="25">
        <v>64</v>
      </c>
      <c r="P26" s="26">
        <f t="shared" si="1"/>
        <v>78.1</v>
      </c>
      <c r="Q26" s="29">
        <f t="shared" si="2"/>
        <v>87</v>
      </c>
      <c r="R26" s="29">
        <f t="shared" si="3"/>
        <v>69.2</v>
      </c>
    </row>
    <row r="27" spans="1:18">
      <c r="A27" s="15">
        <v>23</v>
      </c>
      <c r="B27" s="16" t="s">
        <v>198</v>
      </c>
      <c r="C27" s="16" t="s">
        <v>199</v>
      </c>
      <c r="D27" s="16" t="s">
        <v>35</v>
      </c>
      <c r="E27" s="15" t="s">
        <v>36</v>
      </c>
      <c r="F27" s="15" t="s">
        <v>44</v>
      </c>
      <c r="G27" s="15" t="s">
        <v>43</v>
      </c>
      <c r="H27" s="15" t="s">
        <v>37</v>
      </c>
      <c r="I27" s="15" t="s">
        <v>53</v>
      </c>
      <c r="J27" s="15" t="s">
        <v>36</v>
      </c>
      <c r="K27" s="23">
        <f t="shared" si="0"/>
        <v>23</v>
      </c>
      <c r="L27" s="15">
        <v>9</v>
      </c>
      <c r="M27" s="24">
        <v>100</v>
      </c>
      <c r="N27" s="25">
        <v>90</v>
      </c>
      <c r="O27" s="25">
        <v>84</v>
      </c>
      <c r="P27" s="26">
        <f t="shared" si="1"/>
        <v>84.6</v>
      </c>
      <c r="Q27" s="29">
        <f t="shared" si="2"/>
        <v>84</v>
      </c>
      <c r="R27" s="29">
        <f t="shared" si="3"/>
        <v>85.2</v>
      </c>
    </row>
    <row r="28" spans="1:18">
      <c r="A28" s="15">
        <v>24</v>
      </c>
      <c r="B28" s="16" t="s">
        <v>200</v>
      </c>
      <c r="C28" s="16" t="s">
        <v>201</v>
      </c>
      <c r="D28" s="16" t="s">
        <v>42</v>
      </c>
      <c r="E28" s="15" t="s">
        <v>36</v>
      </c>
      <c r="F28" s="15" t="s">
        <v>44</v>
      </c>
      <c r="G28" s="15" t="s">
        <v>53</v>
      </c>
      <c r="H28" s="15" t="s">
        <v>37</v>
      </c>
      <c r="I28" s="15" t="s">
        <v>37</v>
      </c>
      <c r="J28" s="15" t="s">
        <v>54</v>
      </c>
      <c r="K28" s="23">
        <f t="shared" si="0"/>
        <v>23.5</v>
      </c>
      <c r="L28" s="15">
        <v>9</v>
      </c>
      <c r="M28" s="24">
        <v>100</v>
      </c>
      <c r="N28" s="25">
        <v>95</v>
      </c>
      <c r="O28" s="25">
        <v>84</v>
      </c>
      <c r="P28" s="26">
        <f t="shared" si="1"/>
        <v>85.6</v>
      </c>
      <c r="Q28" s="29">
        <f t="shared" si="2"/>
        <v>85</v>
      </c>
      <c r="R28" s="29">
        <f t="shared" si="3"/>
        <v>86.2</v>
      </c>
    </row>
    <row r="29" spans="1:18">
      <c r="A29" s="15">
        <v>25</v>
      </c>
      <c r="B29" s="16" t="s">
        <v>202</v>
      </c>
      <c r="C29" s="16" t="s">
        <v>203</v>
      </c>
      <c r="D29" s="16" t="s">
        <v>35</v>
      </c>
      <c r="E29" s="15" t="s">
        <v>36</v>
      </c>
      <c r="F29" s="15" t="s">
        <v>37</v>
      </c>
      <c r="G29" s="15" t="s">
        <v>37</v>
      </c>
      <c r="H29" s="15" t="s">
        <v>37</v>
      </c>
      <c r="I29" s="15" t="s">
        <v>53</v>
      </c>
      <c r="J29" s="15" t="s">
        <v>36</v>
      </c>
      <c r="K29" s="23">
        <f t="shared" si="0"/>
        <v>24.5</v>
      </c>
      <c r="L29" s="15">
        <v>8</v>
      </c>
      <c r="M29" s="24">
        <v>100</v>
      </c>
      <c r="N29" s="25">
        <v>90</v>
      </c>
      <c r="O29" s="25">
        <v>72</v>
      </c>
      <c r="P29" s="26">
        <f t="shared" si="1"/>
        <v>80.3</v>
      </c>
      <c r="Q29" s="29">
        <f t="shared" si="2"/>
        <v>85</v>
      </c>
      <c r="R29" s="29">
        <f t="shared" si="3"/>
        <v>75.6</v>
      </c>
    </row>
    <row r="30" spans="1:18">
      <c r="A30" s="15">
        <v>26</v>
      </c>
      <c r="B30" s="16" t="s">
        <v>204</v>
      </c>
      <c r="C30" s="16" t="s">
        <v>205</v>
      </c>
      <c r="D30" s="16" t="s">
        <v>35</v>
      </c>
      <c r="E30" s="15" t="s">
        <v>53</v>
      </c>
      <c r="F30" s="15" t="s">
        <v>44</v>
      </c>
      <c r="G30" s="15" t="s">
        <v>43</v>
      </c>
      <c r="H30" s="15" t="s">
        <v>53</v>
      </c>
      <c r="I30" s="15" t="s">
        <v>37</v>
      </c>
      <c r="J30" s="15" t="s">
        <v>36</v>
      </c>
      <c r="K30" s="23">
        <f t="shared" si="0"/>
        <v>25</v>
      </c>
      <c r="L30" s="15">
        <v>8</v>
      </c>
      <c r="M30" s="24">
        <v>100</v>
      </c>
      <c r="N30" s="25">
        <v>90</v>
      </c>
      <c r="O30" s="25">
        <v>66</v>
      </c>
      <c r="P30" s="26">
        <f t="shared" si="1"/>
        <v>78.4</v>
      </c>
      <c r="Q30" s="29">
        <f t="shared" si="2"/>
        <v>86</v>
      </c>
      <c r="R30" s="29">
        <f t="shared" si="3"/>
        <v>70.8</v>
      </c>
    </row>
    <row r="31" spans="1:18">
      <c r="A31" s="15">
        <v>27</v>
      </c>
      <c r="B31" s="16" t="s">
        <v>206</v>
      </c>
      <c r="C31" s="16" t="s">
        <v>207</v>
      </c>
      <c r="D31" s="16" t="s">
        <v>35</v>
      </c>
      <c r="E31" s="15" t="s">
        <v>53</v>
      </c>
      <c r="F31" s="15" t="s">
        <v>36</v>
      </c>
      <c r="G31" s="15" t="s">
        <v>43</v>
      </c>
      <c r="H31" s="15" t="s">
        <v>37</v>
      </c>
      <c r="I31" s="15" t="s">
        <v>36</v>
      </c>
      <c r="J31" s="15" t="s">
        <v>54</v>
      </c>
      <c r="K31" s="23">
        <f t="shared" si="0"/>
        <v>21.5</v>
      </c>
      <c r="L31" s="15">
        <v>8</v>
      </c>
      <c r="M31" s="24">
        <v>100</v>
      </c>
      <c r="N31" s="25">
        <v>90</v>
      </c>
      <c r="O31" s="25">
        <v>69</v>
      </c>
      <c r="P31" s="26">
        <f t="shared" si="1"/>
        <v>76.1</v>
      </c>
      <c r="Q31" s="29">
        <f t="shared" si="2"/>
        <v>79</v>
      </c>
      <c r="R31" s="29">
        <f t="shared" si="3"/>
        <v>73.2</v>
      </c>
    </row>
    <row r="32" spans="1:18">
      <c r="A32" s="15">
        <v>28</v>
      </c>
      <c r="B32" s="16" t="s">
        <v>208</v>
      </c>
      <c r="C32" s="16" t="s">
        <v>209</v>
      </c>
      <c r="D32" s="16" t="s">
        <v>35</v>
      </c>
      <c r="E32" s="15" t="s">
        <v>39</v>
      </c>
      <c r="F32" s="15" t="s">
        <v>53</v>
      </c>
      <c r="G32" s="15" t="s">
        <v>54</v>
      </c>
      <c r="H32" s="15" t="s">
        <v>54</v>
      </c>
      <c r="I32" s="15" t="s">
        <v>37</v>
      </c>
      <c r="J32" s="15" t="s">
        <v>36</v>
      </c>
      <c r="K32" s="23">
        <f t="shared" si="0"/>
        <v>19.5</v>
      </c>
      <c r="L32" s="15">
        <v>8</v>
      </c>
      <c r="M32" s="24">
        <v>100</v>
      </c>
      <c r="N32" s="25">
        <v>90</v>
      </c>
      <c r="O32" s="25">
        <v>55</v>
      </c>
      <c r="P32" s="26">
        <f t="shared" si="1"/>
        <v>68.5</v>
      </c>
      <c r="Q32" s="29">
        <f t="shared" si="2"/>
        <v>75</v>
      </c>
      <c r="R32" s="29">
        <f t="shared" si="3"/>
        <v>62</v>
      </c>
    </row>
    <row r="33" spans="1:18">
      <c r="A33" s="15">
        <v>29</v>
      </c>
      <c r="B33" s="16" t="s">
        <v>210</v>
      </c>
      <c r="C33" s="17" t="s">
        <v>211</v>
      </c>
      <c r="D33" s="16" t="s">
        <v>42</v>
      </c>
      <c r="E33" s="15" t="s">
        <v>53</v>
      </c>
      <c r="F33" s="15" t="s">
        <v>44</v>
      </c>
      <c r="G33" s="15" t="s">
        <v>38</v>
      </c>
      <c r="H33" s="15" t="s">
        <v>37</v>
      </c>
      <c r="I33" s="15" t="s">
        <v>37</v>
      </c>
      <c r="J33" s="15" t="s">
        <v>36</v>
      </c>
      <c r="K33" s="23">
        <f t="shared" si="0"/>
        <v>22.5</v>
      </c>
      <c r="L33" s="15">
        <v>8</v>
      </c>
      <c r="M33" s="24">
        <v>100</v>
      </c>
      <c r="N33" s="25">
        <v>90</v>
      </c>
      <c r="O33" s="25">
        <v>67</v>
      </c>
      <c r="P33" s="26">
        <f t="shared" si="1"/>
        <v>76.3</v>
      </c>
      <c r="Q33" s="29">
        <f t="shared" si="2"/>
        <v>81</v>
      </c>
      <c r="R33" s="29">
        <f t="shared" si="3"/>
        <v>71.6</v>
      </c>
    </row>
    <row r="34" spans="1:18">
      <c r="A34" s="15">
        <v>30</v>
      </c>
      <c r="B34" s="16" t="s">
        <v>212</v>
      </c>
      <c r="C34" s="17" t="s">
        <v>213</v>
      </c>
      <c r="D34" s="16" t="s">
        <v>35</v>
      </c>
      <c r="E34" s="15" t="s">
        <v>53</v>
      </c>
      <c r="F34" s="15" t="s">
        <v>53</v>
      </c>
      <c r="G34" s="15" t="s">
        <v>36</v>
      </c>
      <c r="H34" s="15" t="s">
        <v>37</v>
      </c>
      <c r="I34" s="15" t="s">
        <v>44</v>
      </c>
      <c r="J34" s="15" t="s">
        <v>54</v>
      </c>
      <c r="K34" s="23">
        <f t="shared" si="0"/>
        <v>24</v>
      </c>
      <c r="L34" s="15">
        <v>8</v>
      </c>
      <c r="M34" s="24">
        <v>100</v>
      </c>
      <c r="N34" s="25">
        <v>75</v>
      </c>
      <c r="O34" s="25">
        <v>62</v>
      </c>
      <c r="P34" s="26">
        <f t="shared" si="1"/>
        <v>74.3</v>
      </c>
      <c r="Q34" s="29">
        <f t="shared" si="2"/>
        <v>84</v>
      </c>
      <c r="R34" s="29">
        <f t="shared" si="3"/>
        <v>64.6</v>
      </c>
    </row>
    <row r="35" spans="1:18">
      <c r="A35" s="15">
        <v>31</v>
      </c>
      <c r="B35" s="16" t="s">
        <v>214</v>
      </c>
      <c r="C35" s="16" t="s">
        <v>215</v>
      </c>
      <c r="D35" s="16" t="s">
        <v>35</v>
      </c>
      <c r="E35" s="15" t="s">
        <v>36</v>
      </c>
      <c r="F35" s="15" t="s">
        <v>43</v>
      </c>
      <c r="G35" s="15" t="s">
        <v>38</v>
      </c>
      <c r="H35" s="15" t="s">
        <v>44</v>
      </c>
      <c r="I35" s="15" t="s">
        <v>43</v>
      </c>
      <c r="J35" s="15" t="s">
        <v>36</v>
      </c>
      <c r="K35" s="23">
        <f t="shared" si="0"/>
        <v>18.5</v>
      </c>
      <c r="L35" s="15">
        <v>8</v>
      </c>
      <c r="M35" s="24">
        <v>100</v>
      </c>
      <c r="N35" s="25">
        <v>75</v>
      </c>
      <c r="O35" s="25">
        <v>71</v>
      </c>
      <c r="P35" s="26">
        <f t="shared" si="1"/>
        <v>72.4</v>
      </c>
      <c r="Q35" s="29">
        <f t="shared" si="2"/>
        <v>73</v>
      </c>
      <c r="R35" s="29">
        <f t="shared" si="3"/>
        <v>71.8</v>
      </c>
    </row>
    <row r="36" spans="1:18">
      <c r="A36" s="15">
        <v>32</v>
      </c>
      <c r="B36" s="16" t="s">
        <v>216</v>
      </c>
      <c r="C36" s="16" t="s">
        <v>217</v>
      </c>
      <c r="D36" s="16" t="s">
        <v>35</v>
      </c>
      <c r="E36" s="15" t="s">
        <v>53</v>
      </c>
      <c r="F36" s="15" t="s">
        <v>37</v>
      </c>
      <c r="G36" s="15" t="s">
        <v>43</v>
      </c>
      <c r="H36" s="15" t="s">
        <v>54</v>
      </c>
      <c r="I36" s="15" t="s">
        <v>37</v>
      </c>
      <c r="J36" s="15" t="s">
        <v>36</v>
      </c>
      <c r="K36" s="23">
        <f t="shared" si="0"/>
        <v>23</v>
      </c>
      <c r="L36" s="15">
        <v>9</v>
      </c>
      <c r="M36" s="24">
        <v>99</v>
      </c>
      <c r="N36" s="25">
        <v>80</v>
      </c>
      <c r="O36" s="25">
        <v>70</v>
      </c>
      <c r="P36" s="26">
        <f t="shared" si="1"/>
        <v>77.9</v>
      </c>
      <c r="Q36" s="29">
        <f t="shared" si="2"/>
        <v>83.8</v>
      </c>
      <c r="R36" s="29">
        <f t="shared" si="3"/>
        <v>72</v>
      </c>
    </row>
    <row r="37" spans="1:18">
      <c r="A37" s="15">
        <v>33</v>
      </c>
      <c r="B37" s="16" t="s">
        <v>218</v>
      </c>
      <c r="C37" s="16" t="s">
        <v>219</v>
      </c>
      <c r="D37" s="16" t="s">
        <v>35</v>
      </c>
      <c r="E37" s="15" t="s">
        <v>38</v>
      </c>
      <c r="F37" s="15" t="s">
        <v>38</v>
      </c>
      <c r="G37" s="15" t="s">
        <v>39</v>
      </c>
      <c r="H37" s="15" t="s">
        <v>54</v>
      </c>
      <c r="I37" s="15" t="s">
        <v>37</v>
      </c>
      <c r="J37" s="15" t="s">
        <v>44</v>
      </c>
      <c r="K37" s="23">
        <f t="shared" ref="K37:K53" si="4">COUNTIF(E37:J37,"A+")*5+COUNTIF(E37:J37,"A")*4.5+COUNTIF(E37:J37,"B+")*4+COUNTIF(E37:J37,"B")*3.5+COUNTIF(E37:J37,"C+")*3+COUNTIF(E37:J37,"C")*2.5+COUNTIF(E37:J37,"C-")*2+COUNTIF(E37:J37,"D")*1.5</f>
        <v>16</v>
      </c>
      <c r="L37" s="15">
        <v>8</v>
      </c>
      <c r="M37" s="24">
        <v>100</v>
      </c>
      <c r="N37" s="25">
        <v>90</v>
      </c>
      <c r="O37" s="25">
        <v>52</v>
      </c>
      <c r="P37" s="26">
        <f t="shared" ref="P37:P53" si="5">K37+L37*1+M37*0.1+N37*0.1+O37*0.4</f>
        <v>63.8</v>
      </c>
      <c r="Q37" s="29">
        <f t="shared" ref="Q37:Q53" si="6">(K37+L37+M37*0.1)*2</f>
        <v>68</v>
      </c>
      <c r="R37" s="29">
        <f t="shared" ref="R37:R53" si="7">(N37*0.1+O37*0.4)*2</f>
        <v>59.6</v>
      </c>
    </row>
    <row r="38" spans="1:18">
      <c r="A38" s="15">
        <v>34</v>
      </c>
      <c r="B38" s="16" t="s">
        <v>220</v>
      </c>
      <c r="C38" s="16" t="s">
        <v>221</v>
      </c>
      <c r="D38" s="16" t="s">
        <v>42</v>
      </c>
      <c r="E38" s="15" t="s">
        <v>38</v>
      </c>
      <c r="F38" s="15" t="s">
        <v>37</v>
      </c>
      <c r="G38" s="15" t="s">
        <v>53</v>
      </c>
      <c r="H38" s="15" t="s">
        <v>38</v>
      </c>
      <c r="I38" s="15" t="s">
        <v>37</v>
      </c>
      <c r="J38" s="15" t="s">
        <v>38</v>
      </c>
      <c r="K38" s="23">
        <f t="shared" si="4"/>
        <v>18.5</v>
      </c>
      <c r="L38" s="15">
        <v>8</v>
      </c>
      <c r="M38" s="24">
        <v>100</v>
      </c>
      <c r="N38" s="25">
        <v>90</v>
      </c>
      <c r="O38" s="25">
        <v>72</v>
      </c>
      <c r="P38" s="26">
        <f t="shared" si="5"/>
        <v>74.3</v>
      </c>
      <c r="Q38" s="29">
        <f t="shared" si="6"/>
        <v>73</v>
      </c>
      <c r="R38" s="29">
        <f t="shared" si="7"/>
        <v>75.6</v>
      </c>
    </row>
    <row r="39" spans="1:18">
      <c r="A39" s="15">
        <v>35</v>
      </c>
      <c r="B39" s="16" t="s">
        <v>222</v>
      </c>
      <c r="C39" s="17" t="s">
        <v>223</v>
      </c>
      <c r="D39" s="16" t="s">
        <v>42</v>
      </c>
      <c r="E39" s="15" t="s">
        <v>53</v>
      </c>
      <c r="F39" s="15" t="s">
        <v>44</v>
      </c>
      <c r="G39" s="15" t="s">
        <v>39</v>
      </c>
      <c r="H39" s="15" t="s">
        <v>36</v>
      </c>
      <c r="I39" s="15" t="s">
        <v>44</v>
      </c>
      <c r="J39" s="15" t="s">
        <v>36</v>
      </c>
      <c r="K39" s="23">
        <f t="shared" si="4"/>
        <v>21</v>
      </c>
      <c r="L39" s="15">
        <v>8</v>
      </c>
      <c r="M39" s="24">
        <v>100</v>
      </c>
      <c r="N39" s="25">
        <v>90</v>
      </c>
      <c r="O39" s="25">
        <v>76</v>
      </c>
      <c r="P39" s="26">
        <f t="shared" si="5"/>
        <v>78.4</v>
      </c>
      <c r="Q39" s="29">
        <f t="shared" si="6"/>
        <v>78</v>
      </c>
      <c r="R39" s="29">
        <f t="shared" si="7"/>
        <v>78.8</v>
      </c>
    </row>
    <row r="40" spans="1:18">
      <c r="A40" s="15">
        <v>36</v>
      </c>
      <c r="B40" s="16" t="s">
        <v>224</v>
      </c>
      <c r="C40" s="16" t="s">
        <v>225</v>
      </c>
      <c r="D40" s="16" t="s">
        <v>35</v>
      </c>
      <c r="E40" s="15" t="s">
        <v>53</v>
      </c>
      <c r="F40" s="15" t="s">
        <v>44</v>
      </c>
      <c r="G40" s="15" t="s">
        <v>53</v>
      </c>
      <c r="H40" s="15" t="s">
        <v>36</v>
      </c>
      <c r="I40" s="15" t="s">
        <v>37</v>
      </c>
      <c r="J40" s="15" t="s">
        <v>44</v>
      </c>
      <c r="K40" s="23">
        <f t="shared" si="4"/>
        <v>25.5</v>
      </c>
      <c r="L40" s="15">
        <v>8</v>
      </c>
      <c r="M40" s="24">
        <v>100</v>
      </c>
      <c r="N40" s="25">
        <v>80</v>
      </c>
      <c r="O40" s="25">
        <v>63</v>
      </c>
      <c r="P40" s="26">
        <f t="shared" si="5"/>
        <v>76.7</v>
      </c>
      <c r="Q40" s="29">
        <f t="shared" si="6"/>
        <v>87</v>
      </c>
      <c r="R40" s="29">
        <f t="shared" si="7"/>
        <v>66.4</v>
      </c>
    </row>
    <row r="41" spans="1:18">
      <c r="A41" s="15">
        <v>37</v>
      </c>
      <c r="B41" s="16" t="s">
        <v>226</v>
      </c>
      <c r="C41" s="16" t="s">
        <v>227</v>
      </c>
      <c r="D41" s="16" t="s">
        <v>35</v>
      </c>
      <c r="E41" s="15" t="s">
        <v>39</v>
      </c>
      <c r="F41" s="15" t="s">
        <v>38</v>
      </c>
      <c r="G41" s="15" t="s">
        <v>44</v>
      </c>
      <c r="H41" s="15" t="s">
        <v>38</v>
      </c>
      <c r="I41" s="15" t="s">
        <v>44</v>
      </c>
      <c r="J41" s="15" t="s">
        <v>44</v>
      </c>
      <c r="K41" s="23">
        <f t="shared" si="4"/>
        <v>17</v>
      </c>
      <c r="L41" s="15">
        <v>8</v>
      </c>
      <c r="M41" s="24">
        <v>100</v>
      </c>
      <c r="N41" s="25">
        <v>90</v>
      </c>
      <c r="O41" s="25">
        <v>64</v>
      </c>
      <c r="P41" s="26">
        <f t="shared" si="5"/>
        <v>69.6</v>
      </c>
      <c r="Q41" s="29">
        <f t="shared" si="6"/>
        <v>70</v>
      </c>
      <c r="R41" s="29">
        <f t="shared" si="7"/>
        <v>69.2</v>
      </c>
    </row>
    <row r="42" spans="1:18">
      <c r="A42" s="15">
        <v>38</v>
      </c>
      <c r="B42" s="16" t="s">
        <v>228</v>
      </c>
      <c r="C42" s="16" t="s">
        <v>229</v>
      </c>
      <c r="D42" s="16" t="s">
        <v>35</v>
      </c>
      <c r="E42" s="15" t="s">
        <v>37</v>
      </c>
      <c r="F42" s="15" t="s">
        <v>36</v>
      </c>
      <c r="G42" s="15" t="s">
        <v>53</v>
      </c>
      <c r="H42" s="15" t="s">
        <v>36</v>
      </c>
      <c r="I42" s="15" t="s">
        <v>37</v>
      </c>
      <c r="J42" s="15" t="s">
        <v>53</v>
      </c>
      <c r="K42" s="23">
        <f t="shared" si="4"/>
        <v>25</v>
      </c>
      <c r="L42" s="15">
        <v>8</v>
      </c>
      <c r="M42" s="24">
        <v>100</v>
      </c>
      <c r="N42" s="25">
        <v>90</v>
      </c>
      <c r="O42" s="25">
        <v>60</v>
      </c>
      <c r="P42" s="26">
        <f t="shared" si="5"/>
        <v>76</v>
      </c>
      <c r="Q42" s="29">
        <f t="shared" si="6"/>
        <v>86</v>
      </c>
      <c r="R42" s="29">
        <f t="shared" si="7"/>
        <v>66</v>
      </c>
    </row>
    <row r="43" spans="1:18">
      <c r="A43" s="15">
        <v>39</v>
      </c>
      <c r="B43" s="16" t="s">
        <v>230</v>
      </c>
      <c r="C43" s="16" t="s">
        <v>231</v>
      </c>
      <c r="D43" s="16" t="s">
        <v>35</v>
      </c>
      <c r="E43" s="15" t="s">
        <v>36</v>
      </c>
      <c r="F43" s="15" t="s">
        <v>39</v>
      </c>
      <c r="G43" s="15" t="s">
        <v>43</v>
      </c>
      <c r="H43" s="15" t="s">
        <v>37</v>
      </c>
      <c r="I43" s="15" t="s">
        <v>36</v>
      </c>
      <c r="J43" s="15" t="s">
        <v>36</v>
      </c>
      <c r="K43" s="23">
        <f t="shared" si="4"/>
        <v>19</v>
      </c>
      <c r="L43" s="15">
        <v>8</v>
      </c>
      <c r="M43" s="24">
        <v>100</v>
      </c>
      <c r="N43" s="25">
        <v>80</v>
      </c>
      <c r="O43" s="25">
        <v>51</v>
      </c>
      <c r="P43" s="26">
        <f t="shared" si="5"/>
        <v>65.4</v>
      </c>
      <c r="Q43" s="29">
        <f t="shared" si="6"/>
        <v>74</v>
      </c>
      <c r="R43" s="29">
        <f t="shared" si="7"/>
        <v>56.8</v>
      </c>
    </row>
    <row r="44" spans="1:18">
      <c r="A44" s="15">
        <v>40</v>
      </c>
      <c r="B44" s="16" t="s">
        <v>232</v>
      </c>
      <c r="C44" s="16" t="s">
        <v>233</v>
      </c>
      <c r="D44" s="16" t="s">
        <v>35</v>
      </c>
      <c r="E44" s="15" t="s">
        <v>54</v>
      </c>
      <c r="F44" s="15" t="s">
        <v>38</v>
      </c>
      <c r="G44" s="15" t="s">
        <v>43</v>
      </c>
      <c r="H44" s="15" t="s">
        <v>53</v>
      </c>
      <c r="I44" s="15" t="s">
        <v>36</v>
      </c>
      <c r="J44" s="15" t="s">
        <v>36</v>
      </c>
      <c r="K44" s="23">
        <f t="shared" si="4"/>
        <v>18.5</v>
      </c>
      <c r="L44" s="15">
        <v>8</v>
      </c>
      <c r="M44" s="24">
        <v>98</v>
      </c>
      <c r="N44" s="25">
        <v>80</v>
      </c>
      <c r="O44" s="25">
        <v>54</v>
      </c>
      <c r="P44" s="26">
        <f t="shared" si="5"/>
        <v>65.9</v>
      </c>
      <c r="Q44" s="29">
        <f t="shared" si="6"/>
        <v>72.6</v>
      </c>
      <c r="R44" s="29">
        <f t="shared" si="7"/>
        <v>59.2</v>
      </c>
    </row>
    <row r="45" spans="1:18">
      <c r="A45" s="15">
        <v>41</v>
      </c>
      <c r="B45" s="16" t="s">
        <v>234</v>
      </c>
      <c r="C45" s="16" t="s">
        <v>235</v>
      </c>
      <c r="D45" s="16" t="s">
        <v>42</v>
      </c>
      <c r="E45" s="15" t="s">
        <v>37</v>
      </c>
      <c r="F45" s="15" t="s">
        <v>36</v>
      </c>
      <c r="G45" s="15" t="s">
        <v>43</v>
      </c>
      <c r="H45" s="15" t="s">
        <v>37</v>
      </c>
      <c r="I45" s="15" t="s">
        <v>37</v>
      </c>
      <c r="J45" s="15" t="s">
        <v>54</v>
      </c>
      <c r="K45" s="23">
        <f t="shared" si="4"/>
        <v>22.5</v>
      </c>
      <c r="L45" s="15">
        <v>10</v>
      </c>
      <c r="M45" s="24">
        <v>91</v>
      </c>
      <c r="N45" s="25">
        <v>90</v>
      </c>
      <c r="O45" s="25">
        <v>43</v>
      </c>
      <c r="P45" s="26">
        <f t="shared" si="5"/>
        <v>67.8</v>
      </c>
      <c r="Q45" s="29">
        <f t="shared" si="6"/>
        <v>83.2</v>
      </c>
      <c r="R45" s="29">
        <f t="shared" si="7"/>
        <v>52.4</v>
      </c>
    </row>
    <row r="46" spans="1:18">
      <c r="A46" s="15">
        <v>42</v>
      </c>
      <c r="B46" s="16" t="s">
        <v>236</v>
      </c>
      <c r="C46" s="16" t="s">
        <v>237</v>
      </c>
      <c r="D46" s="16" t="s">
        <v>35</v>
      </c>
      <c r="E46" s="15" t="s">
        <v>36</v>
      </c>
      <c r="F46" s="15" t="s">
        <v>37</v>
      </c>
      <c r="G46" s="15" t="s">
        <v>53</v>
      </c>
      <c r="H46" s="15" t="s">
        <v>44</v>
      </c>
      <c r="I46" s="15" t="s">
        <v>53</v>
      </c>
      <c r="J46" s="15" t="s">
        <v>53</v>
      </c>
      <c r="K46" s="23">
        <f t="shared" si="4"/>
        <v>26.5</v>
      </c>
      <c r="L46" s="15">
        <v>8</v>
      </c>
      <c r="M46" s="24">
        <v>100</v>
      </c>
      <c r="N46" s="25">
        <v>95</v>
      </c>
      <c r="O46" s="25">
        <v>69</v>
      </c>
      <c r="P46" s="26">
        <f t="shared" si="5"/>
        <v>81.6</v>
      </c>
      <c r="Q46" s="29">
        <f t="shared" si="6"/>
        <v>89</v>
      </c>
      <c r="R46" s="29">
        <f t="shared" si="7"/>
        <v>74.2</v>
      </c>
    </row>
    <row r="47" spans="1:18">
      <c r="A47" s="15">
        <v>43</v>
      </c>
      <c r="B47" s="16" t="s">
        <v>238</v>
      </c>
      <c r="C47" s="16" t="s">
        <v>239</v>
      </c>
      <c r="D47" s="16" t="s">
        <v>35</v>
      </c>
      <c r="E47" s="15" t="s">
        <v>53</v>
      </c>
      <c r="F47" s="15" t="s">
        <v>44</v>
      </c>
      <c r="G47" s="15" t="s">
        <v>43</v>
      </c>
      <c r="H47" s="15" t="s">
        <v>53</v>
      </c>
      <c r="I47" s="15" t="s">
        <v>37</v>
      </c>
      <c r="J47" s="15" t="s">
        <v>54</v>
      </c>
      <c r="K47" s="23">
        <f t="shared" si="4"/>
        <v>24.5</v>
      </c>
      <c r="L47" s="15">
        <v>8</v>
      </c>
      <c r="M47" s="24">
        <v>100</v>
      </c>
      <c r="N47" s="25">
        <v>90</v>
      </c>
      <c r="O47" s="25">
        <v>64</v>
      </c>
      <c r="P47" s="26">
        <f t="shared" si="5"/>
        <v>77.1</v>
      </c>
      <c r="Q47" s="29">
        <f t="shared" si="6"/>
        <v>85</v>
      </c>
      <c r="R47" s="29">
        <f t="shared" si="7"/>
        <v>69.2</v>
      </c>
    </row>
    <row r="48" spans="1:18">
      <c r="A48" s="15">
        <v>44</v>
      </c>
      <c r="B48" s="16" t="s">
        <v>240</v>
      </c>
      <c r="C48" s="16" t="s">
        <v>241</v>
      </c>
      <c r="D48" s="16" t="s">
        <v>42</v>
      </c>
      <c r="E48" s="15" t="s">
        <v>37</v>
      </c>
      <c r="F48" s="15" t="s">
        <v>36</v>
      </c>
      <c r="G48" s="15" t="s">
        <v>43</v>
      </c>
      <c r="H48" s="15" t="s">
        <v>37</v>
      </c>
      <c r="I48" s="15" t="s">
        <v>37</v>
      </c>
      <c r="J48" s="15" t="s">
        <v>39</v>
      </c>
      <c r="K48" s="23">
        <f t="shared" si="4"/>
        <v>22</v>
      </c>
      <c r="L48" s="15">
        <v>8</v>
      </c>
      <c r="M48" s="24">
        <v>91</v>
      </c>
      <c r="N48" s="25">
        <v>85</v>
      </c>
      <c r="O48" s="25">
        <v>70</v>
      </c>
      <c r="P48" s="26">
        <f t="shared" si="5"/>
        <v>75.6</v>
      </c>
      <c r="Q48" s="29">
        <f t="shared" si="6"/>
        <v>78.2</v>
      </c>
      <c r="R48" s="29">
        <f t="shared" si="7"/>
        <v>73</v>
      </c>
    </row>
    <row r="49" spans="1:18">
      <c r="A49" s="15">
        <v>45</v>
      </c>
      <c r="B49" s="16" t="s">
        <v>242</v>
      </c>
      <c r="C49" s="16" t="s">
        <v>243</v>
      </c>
      <c r="D49" s="16" t="s">
        <v>35</v>
      </c>
      <c r="E49" s="15" t="s">
        <v>37</v>
      </c>
      <c r="F49" s="15" t="s">
        <v>44</v>
      </c>
      <c r="G49" s="15" t="s">
        <v>43</v>
      </c>
      <c r="H49" s="15" t="s">
        <v>53</v>
      </c>
      <c r="I49" s="15" t="s">
        <v>37</v>
      </c>
      <c r="J49" s="15" t="s">
        <v>36</v>
      </c>
      <c r="K49" s="23">
        <f t="shared" si="4"/>
        <v>24.5</v>
      </c>
      <c r="L49" s="15">
        <v>9</v>
      </c>
      <c r="M49" s="24">
        <v>97</v>
      </c>
      <c r="N49" s="25">
        <v>90</v>
      </c>
      <c r="O49" s="25">
        <v>72</v>
      </c>
      <c r="P49" s="26">
        <f t="shared" si="5"/>
        <v>81</v>
      </c>
      <c r="Q49" s="29">
        <f t="shared" si="6"/>
        <v>86.4</v>
      </c>
      <c r="R49" s="29">
        <f t="shared" si="7"/>
        <v>75.6</v>
      </c>
    </row>
    <row r="50" spans="1:18">
      <c r="A50" s="15">
        <v>46</v>
      </c>
      <c r="B50" s="16" t="s">
        <v>244</v>
      </c>
      <c r="C50" s="16" t="s">
        <v>245</v>
      </c>
      <c r="D50" s="16" t="s">
        <v>42</v>
      </c>
      <c r="E50" s="15" t="s">
        <v>44</v>
      </c>
      <c r="F50" s="15" t="s">
        <v>37</v>
      </c>
      <c r="G50" s="15" t="s">
        <v>37</v>
      </c>
      <c r="H50" s="15" t="s">
        <v>37</v>
      </c>
      <c r="I50" s="15" t="s">
        <v>37</v>
      </c>
      <c r="J50" s="15" t="s">
        <v>37</v>
      </c>
      <c r="K50" s="23">
        <f t="shared" si="4"/>
        <v>26.5</v>
      </c>
      <c r="L50" s="15">
        <v>8</v>
      </c>
      <c r="M50" s="24">
        <v>84</v>
      </c>
      <c r="N50" s="25">
        <v>90</v>
      </c>
      <c r="O50" s="25">
        <v>69</v>
      </c>
      <c r="P50" s="26">
        <f t="shared" si="5"/>
        <v>79.5</v>
      </c>
      <c r="Q50" s="29">
        <f t="shared" si="6"/>
        <v>85.8</v>
      </c>
      <c r="R50" s="29">
        <f t="shared" si="7"/>
        <v>73.2</v>
      </c>
    </row>
    <row r="51" spans="1:18">
      <c r="A51" s="15">
        <v>47</v>
      </c>
      <c r="B51" s="16" t="s">
        <v>246</v>
      </c>
      <c r="C51" s="16" t="s">
        <v>247</v>
      </c>
      <c r="D51" s="16" t="s">
        <v>42</v>
      </c>
      <c r="E51" s="15" t="s">
        <v>53</v>
      </c>
      <c r="F51" s="15" t="s">
        <v>53</v>
      </c>
      <c r="G51" s="15" t="s">
        <v>107</v>
      </c>
      <c r="H51" s="15" t="s">
        <v>39</v>
      </c>
      <c r="I51" s="15" t="s">
        <v>53</v>
      </c>
      <c r="J51" s="15" t="s">
        <v>39</v>
      </c>
      <c r="K51" s="23">
        <f t="shared" si="4"/>
        <v>19</v>
      </c>
      <c r="L51" s="15">
        <v>8</v>
      </c>
      <c r="M51" s="24">
        <v>100</v>
      </c>
      <c r="N51" s="25">
        <v>90</v>
      </c>
      <c r="O51" s="25">
        <v>65</v>
      </c>
      <c r="P51" s="26">
        <f t="shared" si="5"/>
        <v>72</v>
      </c>
      <c r="Q51" s="29">
        <f t="shared" si="6"/>
        <v>74</v>
      </c>
      <c r="R51" s="29">
        <f t="shared" si="7"/>
        <v>70</v>
      </c>
    </row>
    <row r="52" spans="1:18">
      <c r="A52" s="15">
        <v>48</v>
      </c>
      <c r="B52" s="16" t="s">
        <v>248</v>
      </c>
      <c r="C52" s="16" t="s">
        <v>249</v>
      </c>
      <c r="D52" s="16" t="s">
        <v>35</v>
      </c>
      <c r="E52" s="15" t="s">
        <v>53</v>
      </c>
      <c r="F52" s="15" t="s">
        <v>44</v>
      </c>
      <c r="G52" s="15" t="s">
        <v>43</v>
      </c>
      <c r="H52" s="15" t="s">
        <v>37</v>
      </c>
      <c r="I52" s="15" t="s">
        <v>37</v>
      </c>
      <c r="J52" s="15" t="s">
        <v>54</v>
      </c>
      <c r="K52" s="23">
        <f t="shared" si="4"/>
        <v>24</v>
      </c>
      <c r="L52" s="15">
        <v>8</v>
      </c>
      <c r="M52" s="24">
        <v>100</v>
      </c>
      <c r="N52" s="25">
        <v>90</v>
      </c>
      <c r="O52" s="25">
        <v>58</v>
      </c>
      <c r="P52" s="26">
        <f t="shared" si="5"/>
        <v>74.2</v>
      </c>
      <c r="Q52" s="29">
        <f t="shared" si="6"/>
        <v>84</v>
      </c>
      <c r="R52" s="29">
        <f t="shared" si="7"/>
        <v>64.4</v>
      </c>
    </row>
    <row r="53" spans="1:18">
      <c r="A53" s="15">
        <v>49</v>
      </c>
      <c r="B53" s="16" t="s">
        <v>250</v>
      </c>
      <c r="C53" s="17" t="s">
        <v>251</v>
      </c>
      <c r="D53" s="16" t="s">
        <v>42</v>
      </c>
      <c r="E53" s="15" t="s">
        <v>44</v>
      </c>
      <c r="F53" s="15" t="s">
        <v>37</v>
      </c>
      <c r="G53" s="15" t="s">
        <v>36</v>
      </c>
      <c r="H53" s="15" t="s">
        <v>38</v>
      </c>
      <c r="I53" s="15" t="s">
        <v>37</v>
      </c>
      <c r="J53" s="15" t="s">
        <v>39</v>
      </c>
      <c r="K53" s="23">
        <f t="shared" si="4"/>
        <v>19.5</v>
      </c>
      <c r="L53" s="15">
        <v>7</v>
      </c>
      <c r="M53" s="24">
        <v>97</v>
      </c>
      <c r="N53" s="25">
        <v>90</v>
      </c>
      <c r="O53" s="25">
        <v>58</v>
      </c>
      <c r="P53" s="26">
        <f t="shared" si="5"/>
        <v>68.4</v>
      </c>
      <c r="Q53" s="29">
        <f t="shared" si="6"/>
        <v>72.4</v>
      </c>
      <c r="R53" s="29">
        <f t="shared" si="7"/>
        <v>64.4</v>
      </c>
    </row>
  </sheetData>
  <autoFilter ref="A4:R53">
    <sortState ref="A4:R53">
      <sortCondition ref="A4"/>
    </sortState>
    <extLst/>
  </autoFilter>
  <mergeCells count="12">
    <mergeCell ref="A1:R1"/>
    <mergeCell ref="A2:R2"/>
    <mergeCell ref="E3:K3"/>
    <mergeCell ref="N3:O3"/>
    <mergeCell ref="A3:A4"/>
    <mergeCell ref="B3:B4"/>
    <mergeCell ref="C3:C4"/>
    <mergeCell ref="D3:D4"/>
    <mergeCell ref="M3:M4"/>
    <mergeCell ref="P3:P4"/>
    <mergeCell ref="Q3:Q4"/>
    <mergeCell ref="R3:R4"/>
  </mergeCells>
  <conditionalFormatting sqref="P3:P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:P5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4:R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83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1901</vt:lpstr>
      <vt:lpstr>1902</vt:lpstr>
      <vt:lpstr>1903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</dc:creator>
  <cp:lastModifiedBy>子墨</cp:lastModifiedBy>
  <dcterms:created xsi:type="dcterms:W3CDTF">2015-06-05T18:17:00Z</dcterms:created>
  <cp:lastPrinted>2020-01-07T07:34:00Z</cp:lastPrinted>
  <dcterms:modified xsi:type="dcterms:W3CDTF">2023-04-07T08:28:40Z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D73B8F82171A478D887D3565C71B04D8_12</vt:lpwstr>
  </property>
  <property fmtid="{D5CDD505-2E9C-101B-9397-08002B2CF9AE}" pid="3" name="KSOProductBuildVer">
    <vt:lpwstr>2052-11.1.0.14036</vt:lpwstr>
  </property>
</Properties>
</file>